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0" yWindow="0" windowWidth="24000" windowHeight="9435" firstSheet="18" activeTab="18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NOVIEMBRE" sheetId="29" state="hidden" r:id="rId9"/>
    <sheet name="ENERO-17" sheetId="30" state="hidden" r:id="rId10"/>
    <sheet name="FEBRERO-17" sheetId="31" state="hidden" r:id="rId11"/>
    <sheet name="MARZO-17" sheetId="32" state="hidden" r:id="rId12"/>
    <sheet name="ABRIL -17" sheetId="33" state="hidden" r:id="rId13"/>
    <sheet name="MAYO-17" sheetId="34" state="hidden" r:id="rId14"/>
    <sheet name="JULIO-17" sheetId="36" state="hidden" r:id="rId15"/>
    <sheet name="AGOSTO-17" sheetId="37" state="hidden" r:id="rId16"/>
    <sheet name="SEPTIEMBRE-17" sheetId="38" state="hidden" r:id="rId17"/>
    <sheet name="OCTUBRE-17" sheetId="39" state="hidden" r:id="rId18"/>
    <sheet name="DICIEMBRE-17" sheetId="41" r:id="rId19"/>
    <sheet name="JUNIO-17" sheetId="35" state="hidden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1" l="1"/>
  <c r="F18" i="41"/>
  <c r="F19" i="41" s="1"/>
  <c r="F20" i="41" s="1"/>
  <c r="F21" i="41" s="1"/>
  <c r="F22" i="41" s="1"/>
  <c r="F23" i="41" s="1"/>
  <c r="F24" i="41" s="1"/>
  <c r="F8" i="41"/>
  <c r="F9" i="41" s="1"/>
  <c r="F10" i="41" s="1"/>
  <c r="F11" i="41" s="1"/>
  <c r="F12" i="41" s="1"/>
  <c r="F13" i="41" s="1"/>
  <c r="F14" i="41" s="1"/>
  <c r="F15" i="41" s="1"/>
  <c r="F16" i="41" s="1"/>
  <c r="F17" i="41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<sst xmlns="http://schemas.openxmlformats.org/spreadsheetml/2006/main" count="685" uniqueCount="395">
  <si>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</si>
  <si>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</si>
  <si>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</si>
  <si>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</si>
  <si>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</si>
  <si>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</si>
  <si>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</si>
  <si>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</si>
  <si>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</si>
  <si>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</si>
  <si>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</si>
  <si>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</si>
  <si>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</si>
  <si>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</si>
  <si>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</si>
  <si>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</si>
  <si>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</si>
  <si>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</si>
  <si>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</si>
  <si>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</si>
  <si>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</si>
  <si>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</si>
  <si>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</si>
  <si>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</si>
  <si>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</si>
  <si>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</si>
  <si>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</si>
  <si>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</si>
  <si>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</si>
  <si>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</si>
  <si>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</si>
  <si>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</si>
  <si>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</si>
  <si>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</si>
  <si>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</si>
  <si>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</si>
  <si>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</si>
  <si>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</si>
  <si>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</si>
  <si>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</si>
  <si>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</si>
  <si>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</si>
  <si>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</si>
  <si>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</si>
  <si>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</si>
  <si>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</si>
  <si>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</si>
  <si>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</si>
  <si>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</si>
  <si>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</si>
  <si>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</si>
  <si>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</si>
  <si>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</si>
  <si>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</si>
  <si>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</si>
  <si>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</si>
  <si>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</si>
  <si>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</si>
  <si>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</si>
  <si>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</si>
  <si>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</si>
  <si>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</si>
  <si>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</si>
  <si>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</si>
  <si>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</si>
  <si>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</si>
  <si>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</si>
  <si>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</si>
  <si>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</si>
  <si>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</si>
  <si>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</si>
  <si>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</si>
  <si>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</si>
  <si>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</si>
  <si>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</si>
  <si>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</si>
  <si>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</si>
  <si>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</si>
  <si>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</si>
  <si>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</si>
  <si>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</si>
  <si>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</si>
  <si>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</si>
  <si>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</si>
  <si>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</si>
  <si>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</si>
  <si>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</si>
  <si>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</si>
  <si>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</si>
  <si>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</si>
  <si>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</si>
  <si>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</si>
  <si>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</si>
  <si>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</si>
  <si>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</si>
  <si>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</si>
  <si>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</si>
  <si>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</si>
  <si>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</si>
  <si>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</si>
  <si>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</si>
  <si>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</si>
  <si>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</si>
  <si>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</si>
  <si>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</si>
  <si>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</si>
  <si>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</si>
  <si>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</si>
  <si>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</si>
  <si>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</si>
  <si>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</si>
  <si>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</si>
  <si>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</si>
  <si>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</si>
  <si>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</si>
  <si>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</si>
  <si>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</si>
  <si>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</si>
  <si>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</si>
  <si>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</si>
  <si>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</si>
  <si>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</si>
  <si>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</si>
  <si>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</si>
  <si>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</si>
  <si>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</si>
  <si>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</si>
  <si>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</si>
  <si>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</si>
  <si>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</si>
  <si>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</si>
  <si>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</si>
  <si>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</si>
  <si>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</si>
  <si>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</si>
  <si>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</si>
  <si>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</si>
  <si>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</si>
  <si>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</si>
  <si>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</si>
  <si>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</si>
  <si>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</si>
  <si>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</si>
  <si>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</si>
  <si>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</si>
  <si>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</si>
  <si>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</si>
  <si>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</si>
  <si>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</si>
  <si>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</si>
  <si>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</si>
  <si>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</si>
  <si>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</si>
  <si>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</si>
  <si>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</si>
  <si>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</si>
  <si>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</si>
  <si>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</si>
  <si>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</si>
  <si>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</si>
  <si>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</si>
  <si>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</si>
  <si>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</si>
  <si>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</si>
  <si>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</si>
  <si>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</si>
  <si>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</si>
  <si>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</si>
  <si>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</si>
  <si>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</si>
  <si>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</si>
  <si>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</si>
  <si>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</si>
  <si>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</si>
  <si>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</si>
  <si>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</si>
  <si>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</si>
  <si>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</si>
  <si>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</si>
  <si>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</si>
  <si>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</si>
  <si>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</si>
  <si>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</si>
  <si>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</si>
  <si>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</si>
  <si>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</si>
  <si>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</si>
  <si>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</si>
  <si>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</si>
  <si>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</si>
  <si>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</si>
  <si>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</si>
  <si>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</si>
  <si>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</si>
  <si>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</si>
  <si>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</si>
  <si>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</si>
  <si>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</si>
  <si>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</si>
  <si>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</si>
  <si>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</si>
  <si>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</si>
  <si>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</si>
  <si>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</si>
  <si>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</si>
  <si>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</si>
  <si>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</si>
  <si>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</si>
  <si>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</si>
  <si>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</si>
  <si>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</si>
  <si>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</si>
  <si>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</si>
  <si>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</si>
  <si>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</si>
  <si>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</si>
  <si>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</si>
  <si>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</si>
  <si>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</si>
  <si>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</si>
  <si>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</si>
  <si>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</si>
  <si>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</si>
  <si>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</si>
  <si>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</si>
  <si>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</si>
  <si>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</si>
  <si>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</si>
  <si>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</si>
  <si>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</si>
  <si>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</si>
  <si>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</si>
  <si>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</si>
  <si>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</si>
  <si>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</si>
  <si>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</si>
  <si>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</si>
  <si>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</si>
  <si>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</si>
  <si>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</si>
  <si>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</si>
  <si>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</si>
  <si>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</si>
  <si>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</si>
  <si>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</si>
  <si>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</si>
  <si>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</si>
  <si>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</si>
  <si>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</si>
  <si>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</si>
  <si>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</si>
  <si>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</si>
  <si>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</si>
  <si>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</si>
  <si>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</si>
  <si>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</si>
  <si>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</si>
  <si>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</si>
  <si>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</si>
  <si>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</si>
  <si>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</si>
  <si>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</si>
  <si>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</si>
  <si>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</si>
  <si>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</si>
  <si>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</si>
  <si>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</si>
  <si>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</si>
  <si>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</si>
  <si>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</si>
  <si>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</si>
  <si>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</si>
  <si>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</si>
  <si>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</si>
  <si>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</si>
  <si>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</si>
  <si>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</si>
  <si>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</si>
  <si>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</si>
  <si>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</si>
  <si>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</si>
  <si>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</si>
  <si>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</si>
  <si>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</si>
  <si>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</si>
  <si>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</si>
  <si>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</si>
  <si>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</si>
  <si>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</si>
  <si>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</si>
  <si>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</si>
  <si>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</si>
  <si>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</si>
  <si>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</si>
  <si>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</si>
  <si>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</si>
  <si>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</si>
  <si>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</si>
  <si>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</si>
  <si>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</si>
  <si>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</si>
  <si>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</si>
  <si>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</si>
  <si>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</si>
  <si>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</si>
  <si>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</si>
  <si>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</si>
  <si>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</si>
  <si>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</si>
  <si>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</si>
  <si>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</si>
  <si>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</si>
  <si>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</si>
  <si>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</si>
  <si>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</si>
  <si>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</si>
  <si>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</si>
  <si>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</si>
  <si>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</si>
  <si>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</si>
  <si>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</si>
  <si>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</si>
  <si>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</si>
  <si>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</si>
  <si>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</si>
  <si>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</si>
  <si>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</si>
  <si>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</si>
  <si>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</si>
  <si>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</si>
  <si>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</si>
  <si>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</si>
  <si>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</si>
  <si>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</si>
  <si>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</si>
  <si>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</si>
  <si>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</si>
  <si>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</si>
  <si>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</si>
  <si>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</si>
  <si>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</si>
  <si>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</si>
  <si>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</si>
  <si>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</si>
  <si>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</si>
  <si>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</si>
  <si>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</si>
  <si>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</si>
  <si>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</si>
  <si>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</si>
  <si>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</si>
  <si>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</si>
  <si>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</si>
  <si>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</si>
  <si>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</si>
  <si>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</si>
  <si>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</si>
  <si>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</si>
  <si>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</si>
  <si>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</si>
  <si>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</si>
  <si>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</si>
  <si>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</si>
  <si>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</si>
  <si>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</si>
  <si>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</si>
  <si>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</si>
  <si>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</si>
  <si>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</si>
  <si>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</si>
  <si>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</si>
  <si>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Julio Antonio Alcantara Galvan Caja CH.</t>
  </si>
  <si>
    <t>Balance anterior al 30/11/2017</t>
  </si>
  <si>
    <t>000561</t>
  </si>
  <si>
    <t>000562</t>
  </si>
  <si>
    <t>000563</t>
  </si>
  <si>
    <t>000564</t>
  </si>
  <si>
    <t>000565</t>
  </si>
  <si>
    <t>000566</t>
  </si>
  <si>
    <t>000567</t>
  </si>
  <si>
    <t>000568</t>
  </si>
  <si>
    <t>000569</t>
  </si>
  <si>
    <t>000570</t>
  </si>
  <si>
    <t>000571</t>
  </si>
  <si>
    <t>000572</t>
  </si>
  <si>
    <t>000573</t>
  </si>
  <si>
    <t>000574</t>
  </si>
  <si>
    <t>Abel Vasquez ( Viaticos)</t>
  </si>
  <si>
    <t>Paola Lucia Cuevas (Viaticos)</t>
  </si>
  <si>
    <t>Julio A. Feliz (Viaticos)</t>
  </si>
  <si>
    <t>Eva R. Garcia</t>
  </si>
  <si>
    <t>nulo</t>
  </si>
  <si>
    <t>Tommy A. Technology</t>
  </si>
  <si>
    <t>HPE Happy P. Express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</si>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</sst>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164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5" fillId="0" borderId="15" xfId="1" applyFont="1" applyBorder="1" applyAlignment="1">
      <alignment vertical="center" wrapText="1"/>
    </xf>
    <xf numFmtId="164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164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9" fillId="0" borderId="8" xfId="1" applyFont="1" applyBorder="1" applyAlignment="1">
      <alignment horizontal="right" vertical="center"/>
    </xf>
    <xf numFmtId="164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164" fontId="18" fillId="0" borderId="11" xfId="1" applyFont="1" applyBorder="1" applyAlignment="1">
      <alignment horizontal="right" vertical="center"/>
    </xf>
    <xf numFmtId="164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164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164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164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164" fontId="18" fillId="3" borderId="11" xfId="1" applyFont="1" applyFill="1" applyBorder="1" applyAlignment="1">
      <alignment horizontal="right" vertical="center"/>
    </xf>
    <xf numFmtId="164" fontId="23" fillId="3" borderId="15" xfId="1" applyFont="1" applyFill="1" applyBorder="1" applyAlignment="1">
      <alignment horizontal="right" vertical="center" wrapText="1"/>
    </xf>
    <xf numFmtId="164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8" fillId="2" borderId="11" xfId="0" applyNumberFormat="1" applyFont="1" applyFill="1" applyBorder="1"/>
    <xf numFmtId="14" fontId="19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164" fontId="19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14" fontId="12" fillId="0" borderId="15" xfId="0" applyNumberFormat="1" applyFont="1" applyBorder="1" applyAlignment="1">
      <alignment horizontal="right" vertical="center"/>
    </xf>
    <xf numFmtId="49" fontId="11" fillId="2" borderId="27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164" fontId="18" fillId="0" borderId="15" xfId="1" applyFont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/>
    </xf>
    <xf numFmtId="14" fontId="12" fillId="3" borderId="28" xfId="0" applyNumberFormat="1" applyFont="1" applyFill="1" applyBorder="1" applyAlignment="1">
      <alignment horizontal="right" vertical="center"/>
    </xf>
    <xf numFmtId="49" fontId="11" fillId="3" borderId="29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vertical="center"/>
    </xf>
    <xf numFmtId="164" fontId="18" fillId="3" borderId="30" xfId="1" applyFont="1" applyFill="1" applyBorder="1" applyAlignment="1">
      <alignment horizontal="right" vertical="center"/>
    </xf>
    <xf numFmtId="164" fontId="23" fillId="3" borderId="29" xfId="1" applyFont="1" applyFill="1" applyBorder="1" applyAlignment="1">
      <alignment horizontal="right" vertical="center" wrapText="1"/>
    </xf>
    <xf numFmtId="164" fontId="19" fillId="3" borderId="31" xfId="1" applyFont="1" applyFill="1" applyBorder="1" applyAlignment="1">
      <alignment horizontal="right" vertical="center"/>
    </xf>
    <xf numFmtId="17" fontId="25" fillId="0" borderId="0" xfId="0" applyNumberFormat="1" applyFont="1" applyAlignment="1">
      <alignment horizontal="center" vertical="center"/>
    </xf>
    <xf numFmtId="14" fontId="11" fillId="2" borderId="17" xfId="0" applyNumberFormat="1" applyFont="1" applyFill="1" applyBorder="1"/>
    <xf numFmtId="0" fontId="20" fillId="0" borderId="14" xfId="0" applyFont="1" applyBorder="1" applyAlignment="1">
      <alignment vertical="center"/>
    </xf>
    <xf numFmtId="0" fontId="0" fillId="0" borderId="6" xfId="0" applyBorder="1"/>
    <xf numFmtId="0" fontId="18" fillId="0" borderId="32" xfId="0" applyFont="1" applyBorder="1" applyAlignment="1">
      <alignment vertical="center"/>
    </xf>
    <xf numFmtId="164" fontId="19" fillId="0" borderId="6" xfId="1" applyFont="1" applyBorder="1" applyAlignment="1">
      <alignment horizontal="right" vertical="center"/>
    </xf>
    <xf numFmtId="0" fontId="26" fillId="3" borderId="29" xfId="0" applyFont="1" applyFill="1" applyBorder="1" applyAlignment="1">
      <alignment vertical="center"/>
    </xf>
    <xf numFmtId="0" fontId="21" fillId="0" borderId="32" xfId="0" applyFont="1" applyBorder="1" applyAlignment="1">
      <alignment vertical="center"/>
    </xf>
    <xf numFmtId="164" fontId="0" fillId="0" borderId="0" xfId="0" applyNumberFormat="1"/>
    <xf numFmtId="14" fontId="18" fillId="2" borderId="17" xfId="0" applyNumberFormat="1" applyFont="1" applyFill="1" applyBorder="1"/>
    <xf numFmtId="14" fontId="18" fillId="2" borderId="33" xfId="0" applyNumberFormat="1" applyFont="1" applyFill="1" applyBorder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666750</xdr:colOff>
      <xdr:row>2</xdr:row>
      <xdr:rowOff>266700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81099" cy="761995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0</xdr:row>
      <xdr:rowOff>35053</xdr:rowOff>
    </xdr:from>
    <xdr:to>
      <xdr:col>5</xdr:col>
      <xdr:colOff>219075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5053"/>
          <a:ext cx="942975" cy="717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>
      <c r="A1" s="2"/>
    </row>
    <row r="2" spans="1:10">
      <c r="A2" s="3"/>
    </row>
    <row r="3" spans="1:10">
      <c r="A3" s="3"/>
    </row>
    <row r="4" spans="1:10" ht="33">
      <c r="A4" s="3"/>
      <c r="C4" s="1" t="s">
        <v>7</v>
      </c>
      <c r="J4" t="s">
        <v>13</v>
      </c>
    </row>
    <row r="5" spans="1:10">
      <c r="A5" s="3"/>
    </row>
    <row r="6" spans="1:10">
      <c r="A6" s="3"/>
      <c r="C6" s="3" t="s">
        <v>8</v>
      </c>
    </row>
    <row r="7" spans="1:10">
      <c r="A7" s="3"/>
      <c r="C7" s="4" t="s">
        <v>29</v>
      </c>
    </row>
    <row r="8" spans="1:10" ht="15.75" thickBot="1">
      <c r="A8" s="4"/>
    </row>
    <row r="9" spans="1:10">
      <c r="A9" s="8"/>
      <c r="B9" s="9"/>
      <c r="C9" s="9"/>
      <c r="D9" s="101" t="s">
        <v>0</v>
      </c>
      <c r="E9" s="101" t="s">
        <v>1</v>
      </c>
      <c r="F9" s="103" t="s">
        <v>2</v>
      </c>
    </row>
    <row r="10" spans="1:10" ht="15.75" thickBot="1">
      <c r="A10" s="10" t="s">
        <v>3</v>
      </c>
      <c r="B10" s="11" t="s">
        <v>4</v>
      </c>
      <c r="C10" s="11" t="s">
        <v>5</v>
      </c>
      <c r="D10" s="102"/>
      <c r="E10" s="102"/>
      <c r="F10" s="104"/>
    </row>
    <row r="11" spans="1:10" ht="15.75" thickBot="1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>
      <c r="A1" s="2"/>
    </row>
    <row r="2" spans="1:6" ht="21.75" customHeight="1">
      <c r="A2" s="3"/>
      <c r="C2" s="29" t="s">
        <v>7</v>
      </c>
    </row>
    <row r="3" spans="1:6">
      <c r="A3" s="3"/>
      <c r="C3" s="3" t="s">
        <v>8</v>
      </c>
    </row>
    <row r="4" spans="1:6" ht="15.75" thickBot="1">
      <c r="A4" s="3"/>
      <c r="C4" s="4" t="s">
        <v>31</v>
      </c>
    </row>
    <row r="5" spans="1:6">
      <c r="A5" s="8"/>
      <c r="B5" s="9"/>
      <c r="C5" s="9"/>
      <c r="D5" s="101" t="s">
        <v>0</v>
      </c>
      <c r="E5" s="101" t="s">
        <v>1</v>
      </c>
      <c r="F5" s="103" t="s">
        <v>2</v>
      </c>
    </row>
    <row r="6" spans="1:6" ht="15.75" thickBot="1">
      <c r="A6" s="10" t="s">
        <v>3</v>
      </c>
      <c r="B6" s="11" t="s">
        <v>4</v>
      </c>
      <c r="C6" s="11" t="s">
        <v>5</v>
      </c>
      <c r="D6" s="102"/>
      <c r="E6" s="102"/>
      <c r="F6" s="104"/>
    </row>
    <row r="7" spans="1:6" ht="15.75" thickBot="1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78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80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2"/>
    </row>
    <row r="3" spans="1:11" ht="30">
      <c r="A3" s="3"/>
      <c r="C3" s="29" t="s">
        <v>7</v>
      </c>
    </row>
    <row r="4" spans="1:11">
      <c r="A4" s="3"/>
      <c r="C4" s="3" t="s">
        <v>8</v>
      </c>
    </row>
    <row r="5" spans="1:11" ht="15.75" thickBot="1">
      <c r="A5" s="3"/>
      <c r="C5" s="4" t="s">
        <v>141</v>
      </c>
    </row>
    <row r="6" spans="1:11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11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11" ht="15.75" thickBot="1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142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169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170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70" t="s">
        <v>195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46" t="s">
        <v>4</v>
      </c>
      <c r="C7" s="46" t="s">
        <v>5</v>
      </c>
      <c r="D7" s="102"/>
      <c r="E7" s="102"/>
      <c r="F7" s="104"/>
    </row>
    <row r="8" spans="1:6" ht="15.75" thickBot="1">
      <c r="A8" s="48"/>
      <c r="B8" s="49"/>
      <c r="C8" s="50" t="s">
        <v>205</v>
      </c>
      <c r="D8" s="51">
        <v>212484.71</v>
      </c>
      <c r="E8" s="52"/>
      <c r="F8" s="51">
        <v>212484.71</v>
      </c>
    </row>
    <row r="9" spans="1:6" ht="17.25" thickBot="1">
      <c r="A9" s="23"/>
      <c r="B9" s="53"/>
      <c r="C9" s="54" t="s">
        <v>6</v>
      </c>
      <c r="D9" s="55">
        <v>0</v>
      </c>
      <c r="E9" s="56"/>
      <c r="F9" s="51">
        <v>0</v>
      </c>
    </row>
    <row r="10" spans="1:6" ht="17.25" thickBot="1">
      <c r="A10" s="47"/>
      <c r="B10" s="57" t="s">
        <v>196</v>
      </c>
      <c r="C10" s="54" t="s">
        <v>206</v>
      </c>
      <c r="D10" s="55"/>
      <c r="E10" s="27">
        <v>35825.93</v>
      </c>
      <c r="F10" s="58">
        <f>F8-E10</f>
        <v>176658.78</v>
      </c>
    </row>
    <row r="11" spans="1:6" ht="17.25" thickBot="1">
      <c r="A11" s="47"/>
      <c r="B11" s="57" t="s">
        <v>197</v>
      </c>
      <c r="C11" s="54" t="s">
        <v>94</v>
      </c>
      <c r="D11" s="55"/>
      <c r="E11" s="27">
        <v>4983.2299999999996</v>
      </c>
      <c r="F11" s="58">
        <f>F10-E11</f>
        <v>171675.55</v>
      </c>
    </row>
    <row r="12" spans="1:6" ht="17.25" thickBot="1">
      <c r="A12" s="47"/>
      <c r="B12" s="57" t="s">
        <v>198</v>
      </c>
      <c r="C12" s="54" t="s">
        <v>207</v>
      </c>
      <c r="D12" s="55"/>
      <c r="E12" s="27">
        <v>19600</v>
      </c>
      <c r="F12" s="58">
        <f t="shared" ref="F12:F19" si="0">F11-E12</f>
        <v>152075.54999999999</v>
      </c>
    </row>
    <row r="13" spans="1:6" ht="17.25" thickBot="1">
      <c r="A13" s="47"/>
      <c r="B13" s="57" t="s">
        <v>199</v>
      </c>
      <c r="C13" s="54" t="s">
        <v>50</v>
      </c>
      <c r="D13" s="55"/>
      <c r="E13" s="27">
        <v>17501.400000000001</v>
      </c>
      <c r="F13" s="58">
        <f t="shared" si="0"/>
        <v>134574.15</v>
      </c>
    </row>
    <row r="14" spans="1:6" ht="17.25" thickBot="1">
      <c r="A14" s="47"/>
      <c r="B14" s="57" t="s">
        <v>200</v>
      </c>
      <c r="C14" s="54" t="s">
        <v>50</v>
      </c>
      <c r="D14" s="55"/>
      <c r="E14" s="27">
        <v>9323</v>
      </c>
      <c r="F14" s="58">
        <f t="shared" si="0"/>
        <v>125251.15</v>
      </c>
    </row>
    <row r="15" spans="1:6" ht="17.25" thickBot="1">
      <c r="A15" s="47"/>
      <c r="B15" s="57" t="s">
        <v>201</v>
      </c>
      <c r="C15" s="54" t="s">
        <v>208</v>
      </c>
      <c r="D15" s="55"/>
      <c r="E15" s="27">
        <v>52651.83</v>
      </c>
      <c r="F15" s="58">
        <f t="shared" si="0"/>
        <v>72599.319999999992</v>
      </c>
    </row>
    <row r="16" spans="1:6" ht="17.25" thickBot="1">
      <c r="A16" s="47"/>
      <c r="B16" s="57" t="s">
        <v>202</v>
      </c>
      <c r="C16" s="54" t="s">
        <v>209</v>
      </c>
      <c r="D16" s="55"/>
      <c r="E16" s="27">
        <v>3051</v>
      </c>
      <c r="F16" s="58">
        <f t="shared" si="0"/>
        <v>69548.319999999992</v>
      </c>
    </row>
    <row r="17" spans="1:6" ht="17.25" thickBot="1">
      <c r="A17" s="47"/>
      <c r="B17" s="57" t="s">
        <v>203</v>
      </c>
      <c r="C17" s="54" t="s">
        <v>210</v>
      </c>
      <c r="D17" s="55"/>
      <c r="E17" s="27">
        <v>22900</v>
      </c>
      <c r="F17" s="58">
        <f t="shared" si="0"/>
        <v>46648.319999999992</v>
      </c>
    </row>
    <row r="18" spans="1:6" ht="17.25" thickBot="1">
      <c r="A18" s="47"/>
      <c r="B18" s="57" t="s">
        <v>204</v>
      </c>
      <c r="C18" s="59" t="s">
        <v>211</v>
      </c>
      <c r="D18" s="60"/>
      <c r="E18" s="34">
        <v>4410</v>
      </c>
      <c r="F18" s="58">
        <f t="shared" si="0"/>
        <v>42238.319999999992</v>
      </c>
    </row>
    <row r="19" spans="1:6" ht="17.25" thickBot="1">
      <c r="A19" s="32"/>
      <c r="B19" s="26"/>
      <c r="C19" s="61" t="s">
        <v>10</v>
      </c>
      <c r="D19" s="62"/>
      <c r="E19" s="34">
        <v>633.05999999999995</v>
      </c>
      <c r="F19" s="58">
        <f t="shared" si="0"/>
        <v>41605.259999999995</v>
      </c>
    </row>
    <row r="20" spans="1:6" ht="17.25" thickBot="1">
      <c r="A20" s="64"/>
      <c r="B20" s="65"/>
      <c r="C20" s="66" t="s">
        <v>30</v>
      </c>
      <c r="D20" s="67"/>
      <c r="E20" s="68">
        <f>E10+E11+E12+E13+E14+E15+E16+E17+E18</f>
        <v>170246.39</v>
      </c>
      <c r="F20" s="69"/>
    </row>
    <row r="21" spans="1:6" ht="16.5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29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6"/>
      <c r="E7" s="106"/>
      <c r="F7" s="108"/>
    </row>
    <row r="8" spans="1:6" ht="15.75" thickBot="1">
      <c r="A8" s="72"/>
      <c r="B8" s="73"/>
      <c r="C8" s="50" t="s">
        <v>212</v>
      </c>
      <c r="D8" s="74">
        <v>438468.71</v>
      </c>
      <c r="E8" s="52"/>
      <c r="F8" s="74">
        <v>438468.71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438468.71</v>
      </c>
    </row>
    <row r="10" spans="1:6" ht="17.25" thickBot="1">
      <c r="A10" s="47">
        <v>42745</v>
      </c>
      <c r="B10" s="57" t="s">
        <v>213</v>
      </c>
      <c r="C10" s="54" t="s">
        <v>131</v>
      </c>
      <c r="D10" s="55"/>
      <c r="E10" s="27">
        <v>9074.52</v>
      </c>
      <c r="F10" s="58">
        <f>F9-E10</f>
        <v>429394.19</v>
      </c>
    </row>
    <row r="11" spans="1:6" ht="17.25" thickBot="1">
      <c r="A11" s="47">
        <v>42745</v>
      </c>
      <c r="B11" s="57" t="s">
        <v>214</v>
      </c>
      <c r="C11" s="54" t="s">
        <v>131</v>
      </c>
      <c r="D11" s="55"/>
      <c r="E11" s="27">
        <v>5002.33</v>
      </c>
      <c r="F11" s="58">
        <f t="shared" ref="F11:F20" si="0">F10-E11</f>
        <v>424391.86</v>
      </c>
    </row>
    <row r="12" spans="1:6" ht="17.25" thickBot="1">
      <c r="A12" s="47">
        <v>42745</v>
      </c>
      <c r="B12" s="57" t="s">
        <v>215</v>
      </c>
      <c r="C12" s="54" t="s">
        <v>223</v>
      </c>
      <c r="D12" s="55"/>
      <c r="E12" s="27">
        <v>41860.92</v>
      </c>
      <c r="F12" s="58">
        <f t="shared" si="0"/>
        <v>382530.94</v>
      </c>
    </row>
    <row r="13" spans="1:6" ht="17.25" thickBot="1">
      <c r="A13" s="47">
        <v>42746</v>
      </c>
      <c r="B13" s="57" t="s">
        <v>216</v>
      </c>
      <c r="C13" s="54" t="s">
        <v>11</v>
      </c>
      <c r="D13" s="55"/>
      <c r="E13" s="27">
        <v>5085</v>
      </c>
      <c r="F13" s="58">
        <f t="shared" si="0"/>
        <v>377445.94</v>
      </c>
    </row>
    <row r="14" spans="1:6" ht="17.25" thickBot="1">
      <c r="A14" s="47">
        <v>42747</v>
      </c>
      <c r="B14" s="57" t="s">
        <v>217</v>
      </c>
      <c r="C14" s="54" t="s">
        <v>224</v>
      </c>
      <c r="D14" s="55"/>
      <c r="E14" s="27">
        <v>10576.8</v>
      </c>
      <c r="F14" s="58">
        <f t="shared" si="0"/>
        <v>366869.14</v>
      </c>
    </row>
    <row r="15" spans="1:6" ht="17.25" thickBot="1">
      <c r="A15" s="47">
        <v>42748</v>
      </c>
      <c r="B15" s="57" t="s">
        <v>218</v>
      </c>
      <c r="C15" s="54" t="s">
        <v>225</v>
      </c>
      <c r="D15" s="55"/>
      <c r="E15" s="27">
        <v>10400</v>
      </c>
      <c r="F15" s="58">
        <f t="shared" si="0"/>
        <v>356469.14</v>
      </c>
    </row>
    <row r="16" spans="1:6" ht="17.25" thickBot="1">
      <c r="A16" s="47">
        <v>42751</v>
      </c>
      <c r="B16" s="57" t="s">
        <v>219</v>
      </c>
      <c r="C16" s="54" t="s">
        <v>226</v>
      </c>
      <c r="D16" s="55"/>
      <c r="E16" s="27">
        <v>5390</v>
      </c>
      <c r="F16" s="58">
        <f t="shared" si="0"/>
        <v>351079.14</v>
      </c>
    </row>
    <row r="17" spans="1:6" ht="17.25" thickBot="1">
      <c r="A17" s="47">
        <v>42745</v>
      </c>
      <c r="B17" s="57" t="s">
        <v>220</v>
      </c>
      <c r="C17" s="54" t="s">
        <v>227</v>
      </c>
      <c r="D17" s="55"/>
      <c r="E17" s="27">
        <v>29841</v>
      </c>
      <c r="F17" s="58">
        <f t="shared" si="0"/>
        <v>321238.14</v>
      </c>
    </row>
    <row r="18" spans="1:6" ht="17.25" thickBot="1">
      <c r="A18" s="47">
        <v>42754</v>
      </c>
      <c r="B18" s="57" t="s">
        <v>221</v>
      </c>
      <c r="C18" s="59" t="s">
        <v>228</v>
      </c>
      <c r="D18" s="60"/>
      <c r="E18" s="34">
        <v>8700</v>
      </c>
      <c r="F18" s="58">
        <f t="shared" si="0"/>
        <v>312538.14</v>
      </c>
    </row>
    <row r="19" spans="1:6" ht="17.25" thickBot="1">
      <c r="A19" s="71">
        <v>42766</v>
      </c>
      <c r="B19" s="57" t="s">
        <v>222</v>
      </c>
      <c r="C19" s="59" t="s">
        <v>229</v>
      </c>
      <c r="D19" s="60"/>
      <c r="E19" s="34">
        <v>15200</v>
      </c>
      <c r="F19" s="58">
        <f t="shared" si="0"/>
        <v>297338.14</v>
      </c>
    </row>
    <row r="20" spans="1:6" ht="17.25" thickBot="1">
      <c r="A20" s="79"/>
      <c r="B20" s="80"/>
      <c r="C20" s="81" t="s">
        <v>10</v>
      </c>
      <c r="D20" s="82"/>
      <c r="E20" s="83">
        <v>368.39</v>
      </c>
      <c r="F20" s="58">
        <f t="shared" si="0"/>
        <v>296969.75</v>
      </c>
    </row>
    <row r="21" spans="1:6" ht="30" customHeight="1" thickBot="1">
      <c r="A21" s="84"/>
      <c r="B21" s="85"/>
      <c r="C21" s="86" t="s">
        <v>30</v>
      </c>
      <c r="D21" s="87"/>
      <c r="E21" s="88">
        <f>E10+E11+E12+E13+E14+E15+E16+E17+E18+E19</f>
        <v>141130.57</v>
      </c>
      <c r="F21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31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6"/>
      <c r="E7" s="106"/>
      <c r="F7" s="108"/>
    </row>
    <row r="8" spans="1:6" ht="15.75" thickBot="1">
      <c r="A8" s="72"/>
      <c r="B8" s="73"/>
      <c r="C8" s="50" t="s">
        <v>238</v>
      </c>
      <c r="D8" s="74">
        <v>296969.75</v>
      </c>
      <c r="E8" s="52"/>
      <c r="F8" s="74">
        <v>296969.75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91">
        <v>42768</v>
      </c>
      <c r="B10" s="57" t="s">
        <v>230</v>
      </c>
      <c r="C10" s="54" t="s">
        <v>140</v>
      </c>
      <c r="D10" s="55"/>
      <c r="E10" s="27">
        <v>8245.98</v>
      </c>
      <c r="F10" s="58">
        <f>F8-E10</f>
        <v>288723.77</v>
      </c>
    </row>
    <row r="11" spans="1:6" ht="17.25" thickBot="1">
      <c r="A11" s="91">
        <v>42775</v>
      </c>
      <c r="B11" s="57" t="s">
        <v>231</v>
      </c>
      <c r="C11" s="54" t="s">
        <v>133</v>
      </c>
      <c r="D11" s="55"/>
      <c r="E11" s="27">
        <v>8266.0400000000009</v>
      </c>
      <c r="F11" s="58">
        <f t="shared" ref="F11:F17" si="0">F10-E11</f>
        <v>280457.73000000004</v>
      </c>
    </row>
    <row r="12" spans="1:6" ht="17.25" thickBot="1">
      <c r="A12" s="91">
        <v>42776</v>
      </c>
      <c r="B12" s="57" t="s">
        <v>232</v>
      </c>
      <c r="C12" s="54" t="s">
        <v>50</v>
      </c>
      <c r="D12" s="55"/>
      <c r="E12" s="27">
        <v>1412</v>
      </c>
      <c r="F12" s="58">
        <f t="shared" si="0"/>
        <v>279045.73000000004</v>
      </c>
    </row>
    <row r="13" spans="1:6" ht="17.25" thickBot="1">
      <c r="A13" s="91">
        <v>42776</v>
      </c>
      <c r="B13" s="57" t="s">
        <v>233</v>
      </c>
      <c r="C13" s="54" t="s">
        <v>50</v>
      </c>
      <c r="D13" s="55"/>
      <c r="E13" s="27">
        <v>6471</v>
      </c>
      <c r="F13" s="58">
        <f t="shared" si="0"/>
        <v>272574.73000000004</v>
      </c>
    </row>
    <row r="14" spans="1:6" ht="17.25" thickBot="1">
      <c r="A14" s="7">
        <v>42786</v>
      </c>
      <c r="B14" s="57" t="s">
        <v>234</v>
      </c>
      <c r="C14" s="54" t="s">
        <v>237</v>
      </c>
      <c r="D14" s="55"/>
      <c r="E14" s="27">
        <v>5200</v>
      </c>
      <c r="F14" s="58">
        <f t="shared" si="0"/>
        <v>267374.73000000004</v>
      </c>
    </row>
    <row r="15" spans="1:6" ht="17.25" thickBot="1">
      <c r="A15" s="7">
        <v>42788</v>
      </c>
      <c r="B15" s="57" t="s">
        <v>235</v>
      </c>
      <c r="C15" s="54" t="s">
        <v>133</v>
      </c>
      <c r="D15" s="55"/>
      <c r="E15" s="27">
        <v>3479.42</v>
      </c>
      <c r="F15" s="58">
        <f t="shared" si="0"/>
        <v>263895.31000000006</v>
      </c>
    </row>
    <row r="16" spans="1:6" ht="17.25" thickBot="1">
      <c r="A16" s="7">
        <v>42794</v>
      </c>
      <c r="B16" s="57" t="s">
        <v>236</v>
      </c>
      <c r="C16" s="54" t="s">
        <v>223</v>
      </c>
      <c r="D16" s="55"/>
      <c r="E16" s="27">
        <v>58448.59</v>
      </c>
      <c r="F16" s="58">
        <f t="shared" si="0"/>
        <v>205446.72000000006</v>
      </c>
    </row>
    <row r="17" spans="1:6" ht="17.25" thickBot="1">
      <c r="A17" s="79"/>
      <c r="B17" s="80"/>
      <c r="C17" s="81" t="s">
        <v>10</v>
      </c>
      <c r="D17" s="82"/>
      <c r="E17" s="83">
        <v>247.25</v>
      </c>
      <c r="F17" s="58">
        <f t="shared" si="0"/>
        <v>205199.47000000006</v>
      </c>
    </row>
    <row r="18" spans="1:6" ht="29.25" customHeight="1" thickBot="1">
      <c r="A18" s="84"/>
      <c r="B18" s="85"/>
      <c r="C18" s="86" t="s">
        <v>30</v>
      </c>
      <c r="D18" s="87"/>
      <c r="E18" s="88">
        <f>E10+E11+E12+E13+E14+E15+E16</f>
        <v>91523.03</v>
      </c>
      <c r="F18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239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6"/>
      <c r="E7" s="106"/>
      <c r="F7" s="108"/>
    </row>
    <row r="8" spans="1:6" ht="15.75" thickBot="1">
      <c r="A8" s="72"/>
      <c r="B8" s="92"/>
      <c r="C8" s="50" t="s">
        <v>258</v>
      </c>
      <c r="D8" s="74">
        <v>205199.47</v>
      </c>
      <c r="E8" s="52"/>
      <c r="F8" s="74">
        <v>205199.47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42796</v>
      </c>
      <c r="B10" s="26" t="s">
        <v>240</v>
      </c>
      <c r="C10" s="54" t="s">
        <v>252</v>
      </c>
      <c r="D10" s="55"/>
      <c r="E10" s="27">
        <v>9600</v>
      </c>
      <c r="F10" s="58">
        <f>F8-E10</f>
        <v>195599.47</v>
      </c>
    </row>
    <row r="11" spans="1:6" ht="17.25" thickBot="1">
      <c r="A11" s="7">
        <v>42801</v>
      </c>
      <c r="B11" s="26" t="s">
        <v>241</v>
      </c>
      <c r="C11" s="54" t="s">
        <v>253</v>
      </c>
      <c r="D11" s="55"/>
      <c r="E11" s="27">
        <v>10700</v>
      </c>
      <c r="F11" s="58">
        <f>F10-E11</f>
        <v>184899.47</v>
      </c>
    </row>
    <row r="12" spans="1:6" ht="17.25" thickBot="1">
      <c r="A12" s="7">
        <v>42802</v>
      </c>
      <c r="B12" s="26" t="s">
        <v>242</v>
      </c>
      <c r="C12" s="54" t="s">
        <v>136</v>
      </c>
      <c r="D12" s="55"/>
      <c r="E12" s="27">
        <v>3815.65</v>
      </c>
      <c r="F12" s="58">
        <f t="shared" ref="F12:F22" si="0">F11-E12</f>
        <v>181083.82</v>
      </c>
    </row>
    <row r="13" spans="1:6" ht="17.25" thickBot="1">
      <c r="A13" s="7">
        <v>42802</v>
      </c>
      <c r="B13" s="26" t="s">
        <v>243</v>
      </c>
      <c r="C13" s="54" t="s">
        <v>254</v>
      </c>
      <c r="D13" s="55"/>
      <c r="E13" s="27">
        <v>11340</v>
      </c>
      <c r="F13" s="58">
        <f t="shared" si="0"/>
        <v>169743.82</v>
      </c>
    </row>
    <row r="14" spans="1:6" ht="17.25" thickBot="1">
      <c r="A14" s="7">
        <v>42803</v>
      </c>
      <c r="B14" s="26" t="s">
        <v>244</v>
      </c>
      <c r="C14" s="54" t="s">
        <v>255</v>
      </c>
      <c r="D14" s="55"/>
      <c r="E14" s="27">
        <v>26426.560000000001</v>
      </c>
      <c r="F14" s="58">
        <f t="shared" si="0"/>
        <v>143317.26</v>
      </c>
    </row>
    <row r="15" spans="1:6" ht="17.25" thickBot="1">
      <c r="A15" s="7">
        <v>42803</v>
      </c>
      <c r="B15" s="26" t="s">
        <v>245</v>
      </c>
      <c r="C15" s="54" t="s">
        <v>155</v>
      </c>
      <c r="D15" s="55"/>
      <c r="E15" s="27">
        <v>0</v>
      </c>
      <c r="F15" s="58">
        <f t="shared" si="0"/>
        <v>143317.26</v>
      </c>
    </row>
    <row r="16" spans="1:6" ht="17.25" thickBot="1">
      <c r="A16" s="7">
        <v>42804</v>
      </c>
      <c r="B16" s="26" t="s">
        <v>246</v>
      </c>
      <c r="C16" s="54" t="s">
        <v>207</v>
      </c>
      <c r="D16" s="55"/>
      <c r="E16" s="27">
        <v>4600</v>
      </c>
      <c r="F16" s="58">
        <f t="shared" si="0"/>
        <v>138717.26</v>
      </c>
    </row>
    <row r="17" spans="1:6" ht="17.25" thickBot="1">
      <c r="A17" s="7">
        <v>42808</v>
      </c>
      <c r="B17" s="26" t="s">
        <v>247</v>
      </c>
      <c r="C17" s="54" t="s">
        <v>94</v>
      </c>
      <c r="D17" s="55"/>
      <c r="E17" s="27">
        <v>9831.7999999999993</v>
      </c>
      <c r="F17" s="58">
        <f t="shared" si="0"/>
        <v>128885.46</v>
      </c>
    </row>
    <row r="18" spans="1:6" ht="17.25" thickBot="1">
      <c r="A18" s="7">
        <v>42814</v>
      </c>
      <c r="B18" s="26" t="s">
        <v>248</v>
      </c>
      <c r="C18" s="54" t="s">
        <v>256</v>
      </c>
      <c r="D18" s="55"/>
      <c r="E18" s="27">
        <v>17900</v>
      </c>
      <c r="F18" s="58">
        <f t="shared" si="0"/>
        <v>110985.46</v>
      </c>
    </row>
    <row r="19" spans="1:6" ht="17.25" thickBot="1">
      <c r="A19" s="7">
        <v>42815</v>
      </c>
      <c r="B19" s="26" t="s">
        <v>249</v>
      </c>
      <c r="C19" s="54" t="s">
        <v>257</v>
      </c>
      <c r="D19" s="55"/>
      <c r="E19" s="27">
        <v>19600</v>
      </c>
      <c r="F19" s="58">
        <f t="shared" si="0"/>
        <v>91385.46</v>
      </c>
    </row>
    <row r="20" spans="1:6" ht="17.25" thickBot="1">
      <c r="A20" s="7">
        <v>42817</v>
      </c>
      <c r="B20" s="26" t="s">
        <v>250</v>
      </c>
      <c r="C20" s="54" t="s">
        <v>252</v>
      </c>
      <c r="D20" s="55"/>
      <c r="E20" s="27">
        <v>23200</v>
      </c>
      <c r="F20" s="58">
        <f t="shared" si="0"/>
        <v>68185.460000000006</v>
      </c>
    </row>
    <row r="21" spans="1:6" ht="17.25" thickBot="1">
      <c r="A21" s="7">
        <v>42821</v>
      </c>
      <c r="B21" s="26" t="s">
        <v>251</v>
      </c>
      <c r="C21" s="54" t="s">
        <v>207</v>
      </c>
      <c r="D21" s="55"/>
      <c r="E21" s="27">
        <v>10400</v>
      </c>
      <c r="F21" s="58">
        <f t="shared" si="0"/>
        <v>57785.460000000006</v>
      </c>
    </row>
    <row r="22" spans="1:6" ht="17.25" thickBot="1">
      <c r="A22" s="79"/>
      <c r="B22" s="80"/>
      <c r="C22" s="81" t="s">
        <v>10</v>
      </c>
      <c r="D22" s="82"/>
      <c r="E22" s="83">
        <v>10541.59</v>
      </c>
      <c r="F22" s="58">
        <f t="shared" si="0"/>
        <v>47243.87000000001</v>
      </c>
    </row>
    <row r="23" spans="1:6" ht="27.75" customHeight="1" thickBot="1">
      <c r="A23" s="84"/>
      <c r="B23" s="85"/>
      <c r="C23" s="86" t="s">
        <v>30</v>
      </c>
      <c r="D23" s="87"/>
      <c r="E23" s="88">
        <f>E10+E11+E12+E13+E14+E15+E16+E17+E18+E19+E20+E21</f>
        <v>147414.01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78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271</v>
      </c>
      <c r="D7" s="106"/>
      <c r="E7" s="106"/>
      <c r="F7" s="108"/>
    </row>
    <row r="8" spans="1:6" ht="15.75" thickBot="1">
      <c r="A8" s="72"/>
      <c r="B8" s="92"/>
      <c r="C8" s="50" t="s">
        <v>259</v>
      </c>
      <c r="D8" s="74">
        <v>47243.87</v>
      </c>
      <c r="E8" s="52"/>
      <c r="F8" s="74">
        <v>47243.87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42830</v>
      </c>
      <c r="B10" s="26" t="s">
        <v>260</v>
      </c>
      <c r="C10" s="54" t="s">
        <v>261</v>
      </c>
      <c r="D10" s="55"/>
      <c r="E10" s="27">
        <v>1831.87</v>
      </c>
      <c r="F10" s="58">
        <f>F8-E10</f>
        <v>45412</v>
      </c>
    </row>
    <row r="11" spans="1:6" ht="17.25" thickBot="1">
      <c r="A11" s="7">
        <v>42830</v>
      </c>
      <c r="B11" s="26" t="s">
        <v>262</v>
      </c>
      <c r="C11" s="54" t="s">
        <v>261</v>
      </c>
      <c r="D11" s="55"/>
      <c r="E11" s="27">
        <v>1326.24</v>
      </c>
      <c r="F11" s="58">
        <f>F10-E11</f>
        <v>44085.760000000002</v>
      </c>
    </row>
    <row r="12" spans="1:6" ht="17.25" thickBot="1">
      <c r="A12" s="7">
        <v>42830</v>
      </c>
      <c r="B12" s="26" t="s">
        <v>263</v>
      </c>
      <c r="C12" s="54" t="s">
        <v>223</v>
      </c>
      <c r="D12" s="55"/>
      <c r="E12" s="27">
        <v>30233.759999999998</v>
      </c>
      <c r="F12" s="58">
        <f t="shared" ref="F12:F13" si="0">F11-E12</f>
        <v>13852.000000000004</v>
      </c>
    </row>
    <row r="13" spans="1:6" ht="17.25" thickBot="1">
      <c r="A13" s="7">
        <v>42853</v>
      </c>
      <c r="B13" s="26"/>
      <c r="C13" s="81" t="s">
        <v>10</v>
      </c>
      <c r="D13" s="55"/>
      <c r="E13" s="27">
        <v>225.09</v>
      </c>
      <c r="F13" s="58">
        <f t="shared" si="0"/>
        <v>13626.910000000003</v>
      </c>
    </row>
    <row r="14" spans="1:6" ht="17.25" thickBot="1">
      <c r="A14" s="7"/>
      <c r="B14" s="26"/>
      <c r="C14" s="54"/>
      <c r="D14" s="55"/>
      <c r="E14" s="27"/>
      <c r="F14" s="93"/>
    </row>
    <row r="15" spans="1:6" ht="17.25" thickBot="1">
      <c r="A15" s="79"/>
      <c r="B15" s="80"/>
      <c r="C15" s="81"/>
      <c r="D15" s="82"/>
      <c r="E15" s="83"/>
      <c r="F15" s="74"/>
    </row>
    <row r="16" spans="1:6" ht="17.25" thickBot="1">
      <c r="A16" s="84"/>
      <c r="B16" s="85"/>
      <c r="C16" s="86" t="s">
        <v>30</v>
      </c>
      <c r="D16" s="87"/>
      <c r="E16" s="88">
        <f>E10+E11+E12</f>
        <v>33391.869999999995</v>
      </c>
      <c r="F16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80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267</v>
      </c>
      <c r="D8" s="74">
        <v>13626.91</v>
      </c>
      <c r="E8" s="52"/>
      <c r="F8" s="74">
        <f>D8</f>
        <v>13626.91</v>
      </c>
    </row>
    <row r="9" spans="1:6" ht="15.75" thickBot="1">
      <c r="A9" s="47">
        <v>42873</v>
      </c>
      <c r="B9" s="53"/>
      <c r="C9" s="54" t="s">
        <v>6</v>
      </c>
      <c r="D9" s="55">
        <v>167917.52</v>
      </c>
      <c r="E9" s="56"/>
      <c r="F9" s="51">
        <f>F8+D9</f>
        <v>181544.43</v>
      </c>
    </row>
    <row r="10" spans="1:6" ht="17.25" thickBot="1">
      <c r="A10" s="7">
        <v>42874</v>
      </c>
      <c r="B10" s="26" t="s">
        <v>264</v>
      </c>
      <c r="C10" s="54" t="s">
        <v>223</v>
      </c>
      <c r="D10" s="55"/>
      <c r="E10" s="27">
        <v>44980.42</v>
      </c>
      <c r="F10" s="58">
        <f>F9-E10</f>
        <v>136564.01</v>
      </c>
    </row>
    <row r="11" spans="1:6" ht="17.25" thickBot="1">
      <c r="A11" s="7">
        <v>42874</v>
      </c>
      <c r="B11" s="26" t="s">
        <v>265</v>
      </c>
      <c r="C11" s="54" t="s">
        <v>272</v>
      </c>
      <c r="D11" s="55"/>
      <c r="E11" s="27">
        <v>15000</v>
      </c>
      <c r="F11" s="58">
        <f t="shared" ref="F11:F14" si="0">F10-E11</f>
        <v>121564.01000000001</v>
      </c>
    </row>
    <row r="12" spans="1:6" ht="17.25" thickBot="1">
      <c r="A12" s="7">
        <v>42874</v>
      </c>
      <c r="B12" s="26" t="s">
        <v>266</v>
      </c>
      <c r="C12" s="54" t="s">
        <v>273</v>
      </c>
      <c r="D12" s="55"/>
      <c r="E12" s="27">
        <v>20550</v>
      </c>
      <c r="F12" s="58">
        <f t="shared" si="0"/>
        <v>101014.01000000001</v>
      </c>
    </row>
    <row r="13" spans="1:6" ht="17.25" thickBot="1">
      <c r="A13" s="7">
        <v>42878</v>
      </c>
      <c r="B13" s="26" t="s">
        <v>268</v>
      </c>
      <c r="C13" s="81" t="s">
        <v>269</v>
      </c>
      <c r="D13" s="55"/>
      <c r="E13" s="27">
        <v>12087.05</v>
      </c>
      <c r="F13" s="58">
        <f t="shared" si="0"/>
        <v>88926.96</v>
      </c>
    </row>
    <row r="14" spans="1:6" ht="17.25" thickBot="1">
      <c r="A14" s="7"/>
      <c r="B14" s="26"/>
      <c r="C14" s="81" t="s">
        <v>10</v>
      </c>
      <c r="D14" s="55"/>
      <c r="E14" s="27">
        <v>313.93</v>
      </c>
      <c r="F14" s="58">
        <f t="shared" si="0"/>
        <v>88613.030000000013</v>
      </c>
    </row>
    <row r="15" spans="1:6" ht="17.25" thickBot="1">
      <c r="A15" s="7"/>
      <c r="B15" s="26"/>
      <c r="C15" s="94"/>
      <c r="D15" s="55"/>
      <c r="E15" s="27"/>
      <c r="F15" s="95"/>
    </row>
    <row r="16" spans="1:6" ht="17.25" thickBot="1">
      <c r="A16" s="79"/>
      <c r="B16" s="80"/>
      <c r="C16" s="81"/>
      <c r="D16" s="82"/>
      <c r="E16" s="83"/>
      <c r="F16" s="74"/>
    </row>
    <row r="17" spans="1:8" ht="24" customHeight="1" thickBot="1">
      <c r="A17" s="84"/>
      <c r="B17" s="85"/>
      <c r="C17" s="96" t="s">
        <v>30</v>
      </c>
      <c r="D17" s="87"/>
      <c r="E17" s="88">
        <f>E10+E11+E12+E13</f>
        <v>92617.47</v>
      </c>
      <c r="F17" s="89"/>
    </row>
    <row r="19" spans="1:8">
      <c r="H19" t="s">
        <v>274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142</v>
      </c>
    </row>
    <row r="6" spans="1:6" ht="15" customHeight="1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298</v>
      </c>
      <c r="D8" s="74">
        <v>363290.95</v>
      </c>
      <c r="E8" s="52"/>
      <c r="F8" s="74">
        <f>D8</f>
        <v>363290.95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363290.95</v>
      </c>
    </row>
    <row r="10" spans="1:6" ht="17.25" thickBot="1">
      <c r="A10" s="7">
        <v>42920</v>
      </c>
      <c r="B10" s="26" t="s">
        <v>299</v>
      </c>
      <c r="C10" s="54" t="s">
        <v>306</v>
      </c>
      <c r="D10" s="55"/>
      <c r="E10" s="27">
        <v>14400</v>
      </c>
      <c r="F10" s="58">
        <f>F9-E10</f>
        <v>348890.95</v>
      </c>
    </row>
    <row r="11" spans="1:6" ht="17.25" thickBot="1">
      <c r="A11" s="7">
        <v>42922</v>
      </c>
      <c r="B11" s="26" t="s">
        <v>300</v>
      </c>
      <c r="C11" s="54" t="s">
        <v>153</v>
      </c>
      <c r="D11" s="55"/>
      <c r="E11" s="27">
        <v>5044.3599999999997</v>
      </c>
      <c r="F11" s="58">
        <f t="shared" ref="F11:F18" si="0">F10-E11</f>
        <v>343846.59</v>
      </c>
    </row>
    <row r="12" spans="1:6" ht="17.25" thickBot="1">
      <c r="A12" s="7">
        <v>42926</v>
      </c>
      <c r="B12" s="26" t="s">
        <v>301</v>
      </c>
      <c r="C12" s="54" t="s">
        <v>153</v>
      </c>
      <c r="D12" s="55"/>
      <c r="E12" s="27">
        <v>2777.77</v>
      </c>
      <c r="F12" s="58">
        <f t="shared" si="0"/>
        <v>341068.82</v>
      </c>
    </row>
    <row r="13" spans="1:6" ht="17.25" thickBot="1">
      <c r="A13" s="7">
        <v>42926</v>
      </c>
      <c r="B13" s="26" t="s">
        <v>302</v>
      </c>
      <c r="C13" s="97" t="s">
        <v>136</v>
      </c>
      <c r="D13" s="55"/>
      <c r="E13" s="27">
        <v>8322.99</v>
      </c>
      <c r="F13" s="58">
        <f t="shared" si="0"/>
        <v>332745.83</v>
      </c>
    </row>
    <row r="14" spans="1:6" ht="17.25" thickBot="1">
      <c r="A14" s="7">
        <v>42928</v>
      </c>
      <c r="B14" s="26" t="s">
        <v>303</v>
      </c>
      <c r="C14" s="97" t="s">
        <v>133</v>
      </c>
      <c r="D14" s="55"/>
      <c r="E14" s="27">
        <v>11817.45</v>
      </c>
      <c r="F14" s="58">
        <f t="shared" si="0"/>
        <v>320928.38</v>
      </c>
    </row>
    <row r="15" spans="1:6" ht="17.25" thickBot="1">
      <c r="A15" s="7">
        <v>42929</v>
      </c>
      <c r="B15" s="26" t="s">
        <v>304</v>
      </c>
      <c r="C15" s="97" t="s">
        <v>223</v>
      </c>
      <c r="D15" s="55"/>
      <c r="E15" s="27">
        <v>52293.67</v>
      </c>
      <c r="F15" s="58">
        <f t="shared" si="0"/>
        <v>268634.71000000002</v>
      </c>
    </row>
    <row r="16" spans="1:6" ht="17.25" thickBot="1">
      <c r="A16" s="7">
        <v>42935</v>
      </c>
      <c r="B16" s="26" t="s">
        <v>305</v>
      </c>
      <c r="C16" s="97" t="s">
        <v>307</v>
      </c>
      <c r="D16" s="55"/>
      <c r="E16" s="27">
        <v>13400</v>
      </c>
      <c r="F16" s="58">
        <f t="shared" si="0"/>
        <v>255234.71000000002</v>
      </c>
    </row>
    <row r="17" spans="1:6" ht="17.25" thickBot="1">
      <c r="A17" s="7"/>
      <c r="B17" s="26"/>
      <c r="C17" s="81" t="s">
        <v>10</v>
      </c>
      <c r="D17" s="55"/>
      <c r="E17" s="27">
        <v>355.39</v>
      </c>
      <c r="F17" s="58">
        <f t="shared" si="0"/>
        <v>254879.32</v>
      </c>
    </row>
    <row r="18" spans="1:6" ht="17.25" thickBot="1">
      <c r="A18" s="7"/>
      <c r="B18" s="26"/>
      <c r="C18" s="97"/>
      <c r="D18" s="55"/>
      <c r="E18" s="27"/>
      <c r="F18" s="58">
        <f t="shared" si="0"/>
        <v>254879.32</v>
      </c>
    </row>
    <row r="19" spans="1:6" ht="17.25" thickBot="1">
      <c r="A19" s="79"/>
      <c r="B19" s="80"/>
      <c r="C19" s="81"/>
      <c r="D19" s="82"/>
      <c r="E19" s="83"/>
      <c r="F19" s="74"/>
    </row>
    <row r="20" spans="1:6" ht="17.25" thickBot="1">
      <c r="A20" s="84"/>
      <c r="B20" s="85"/>
      <c r="C20" s="96" t="s">
        <v>30</v>
      </c>
      <c r="D20" s="87"/>
      <c r="E20" s="88">
        <f>E10+E11+E12+E13+E14+E15+E16</f>
        <v>108056.24</v>
      </c>
      <c r="F20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2"/>
    </row>
    <row r="3" spans="1:9" ht="30">
      <c r="A3" s="3"/>
      <c r="C3" s="29" t="s">
        <v>7</v>
      </c>
    </row>
    <row r="4" spans="1:9">
      <c r="A4" s="3"/>
      <c r="C4" s="3" t="s">
        <v>8</v>
      </c>
    </row>
    <row r="5" spans="1:9" ht="19.5" thickBot="1">
      <c r="A5" s="3"/>
      <c r="C5" s="90" t="s">
        <v>169</v>
      </c>
    </row>
    <row r="6" spans="1:9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9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9" ht="15.75" thickBot="1">
      <c r="A8" s="72"/>
      <c r="B8" s="92"/>
      <c r="C8" s="50" t="s">
        <v>298</v>
      </c>
      <c r="D8" s="74">
        <v>254879.32</v>
      </c>
      <c r="E8" s="52"/>
      <c r="F8" s="74">
        <f>D8</f>
        <v>254879.32</v>
      </c>
    </row>
    <row r="9" spans="1:9" ht="15.75" thickBot="1">
      <c r="A9" s="47"/>
      <c r="B9" s="53"/>
      <c r="C9" s="54" t="s">
        <v>6</v>
      </c>
      <c r="D9" s="55">
        <v>0</v>
      </c>
      <c r="E9" s="56"/>
      <c r="F9" s="51">
        <f>F8+D9</f>
        <v>254879.32</v>
      </c>
    </row>
    <row r="10" spans="1:9" ht="17.25" thickBot="1">
      <c r="A10" s="7">
        <v>42949</v>
      </c>
      <c r="B10" s="26" t="s">
        <v>308</v>
      </c>
      <c r="C10" s="54" t="s">
        <v>320</v>
      </c>
      <c r="D10" s="55"/>
      <c r="E10" s="27">
        <v>4000</v>
      </c>
      <c r="F10" s="58">
        <f>F9-E10</f>
        <v>250879.32</v>
      </c>
    </row>
    <row r="11" spans="1:9" ht="17.25" thickBot="1">
      <c r="A11" s="7">
        <v>42949</v>
      </c>
      <c r="B11" s="26" t="s">
        <v>309</v>
      </c>
      <c r="C11" s="54" t="s">
        <v>321</v>
      </c>
      <c r="D11" s="55"/>
      <c r="E11" s="27">
        <v>4500</v>
      </c>
      <c r="F11" s="58">
        <f t="shared" ref="F11:F23" si="0">F10-E11</f>
        <v>246379.32</v>
      </c>
    </row>
    <row r="12" spans="1:9" ht="17.25" thickBot="1">
      <c r="A12" s="7">
        <v>42951</v>
      </c>
      <c r="B12" s="26" t="s">
        <v>310</v>
      </c>
      <c r="C12" s="54" t="s">
        <v>133</v>
      </c>
      <c r="D12" s="55"/>
      <c r="E12" s="27">
        <v>49370.6</v>
      </c>
      <c r="F12" s="58">
        <f t="shared" si="0"/>
        <v>197008.72</v>
      </c>
    </row>
    <row r="13" spans="1:9" ht="17.25" thickBot="1">
      <c r="A13" s="7">
        <v>42955</v>
      </c>
      <c r="B13" s="26" t="s">
        <v>311</v>
      </c>
      <c r="C13" s="54" t="s">
        <v>306</v>
      </c>
      <c r="D13" s="55"/>
      <c r="E13" s="27">
        <v>10400</v>
      </c>
      <c r="F13" s="58">
        <f t="shared" si="0"/>
        <v>186608.72</v>
      </c>
    </row>
    <row r="14" spans="1:9" ht="17.25" thickBot="1">
      <c r="A14" s="7">
        <v>42955</v>
      </c>
      <c r="B14" s="26" t="s">
        <v>312</v>
      </c>
      <c r="C14" s="97" t="s">
        <v>223</v>
      </c>
      <c r="D14" s="55"/>
      <c r="E14" s="27">
        <v>57014.36</v>
      </c>
      <c r="F14" s="58">
        <f t="shared" si="0"/>
        <v>129594.36</v>
      </c>
      <c r="I14" t="s">
        <v>326</v>
      </c>
    </row>
    <row r="15" spans="1:9" ht="17.25" thickBot="1">
      <c r="A15" s="7">
        <v>42954</v>
      </c>
      <c r="B15" s="26" t="s">
        <v>313</v>
      </c>
      <c r="C15" s="97" t="s">
        <v>322</v>
      </c>
      <c r="D15" s="55"/>
      <c r="E15" s="27">
        <v>12257.63</v>
      </c>
      <c r="F15" s="58">
        <f t="shared" si="0"/>
        <v>117336.73</v>
      </c>
    </row>
    <row r="16" spans="1:9" ht="17.25" thickBot="1">
      <c r="A16" s="7">
        <v>42957</v>
      </c>
      <c r="B16" s="26" t="s">
        <v>314</v>
      </c>
      <c r="C16" s="97" t="s">
        <v>133</v>
      </c>
      <c r="D16" s="55"/>
      <c r="E16" s="27">
        <v>34595.699999999997</v>
      </c>
      <c r="F16" s="58">
        <f t="shared" si="0"/>
        <v>82741.03</v>
      </c>
    </row>
    <row r="17" spans="1:10" ht="17.25" thickBot="1">
      <c r="A17" s="7">
        <v>42961</v>
      </c>
      <c r="B17" s="26" t="s">
        <v>315</v>
      </c>
      <c r="C17" s="97" t="s">
        <v>323</v>
      </c>
      <c r="D17" s="55"/>
      <c r="E17" s="27">
        <v>12600</v>
      </c>
      <c r="F17" s="58">
        <f t="shared" si="0"/>
        <v>70141.03</v>
      </c>
    </row>
    <row r="18" spans="1:10" ht="17.25" thickBot="1">
      <c r="A18" s="7">
        <v>42968</v>
      </c>
      <c r="B18" s="26" t="s">
        <v>316</v>
      </c>
      <c r="C18" s="97" t="s">
        <v>192</v>
      </c>
      <c r="D18" s="55"/>
      <c r="E18" s="27">
        <v>18200.099999999999</v>
      </c>
      <c r="F18" s="58">
        <f t="shared" si="0"/>
        <v>51940.93</v>
      </c>
    </row>
    <row r="19" spans="1:10" ht="17.25" thickBot="1">
      <c r="A19" s="7">
        <v>42969</v>
      </c>
      <c r="B19" s="26" t="s">
        <v>317</v>
      </c>
      <c r="C19" s="97" t="s">
        <v>306</v>
      </c>
      <c r="D19" s="55"/>
      <c r="E19" s="27">
        <v>14400</v>
      </c>
      <c r="F19" s="58">
        <f t="shared" si="0"/>
        <v>37540.93</v>
      </c>
    </row>
    <row r="20" spans="1:10" ht="17.25" thickBot="1">
      <c r="A20" s="7">
        <v>42972</v>
      </c>
      <c r="B20" s="26" t="s">
        <v>318</v>
      </c>
      <c r="C20" s="97" t="s">
        <v>224</v>
      </c>
      <c r="D20" s="55"/>
      <c r="E20" s="27">
        <v>20272.2</v>
      </c>
      <c r="F20" s="58">
        <f t="shared" si="0"/>
        <v>17268.73</v>
      </c>
    </row>
    <row r="21" spans="1:10" ht="17.25" thickBot="1">
      <c r="A21" s="7">
        <v>42975</v>
      </c>
      <c r="B21" s="26" t="s">
        <v>319</v>
      </c>
      <c r="C21" s="97" t="s">
        <v>324</v>
      </c>
      <c r="D21" s="55"/>
      <c r="E21" s="27">
        <v>4410</v>
      </c>
      <c r="F21" s="58">
        <f t="shared" si="0"/>
        <v>12858.73</v>
      </c>
    </row>
    <row r="22" spans="1:10" ht="17.25" thickBot="1">
      <c r="A22" s="7">
        <v>42978</v>
      </c>
      <c r="B22" s="26"/>
      <c r="C22" s="81" t="s">
        <v>10</v>
      </c>
      <c r="D22" s="55"/>
      <c r="E22" s="27">
        <v>6748.31</v>
      </c>
      <c r="F22" s="58">
        <f t="shared" si="0"/>
        <v>6110.4199999999992</v>
      </c>
      <c r="J22" t="s">
        <v>325</v>
      </c>
    </row>
    <row r="23" spans="1:10" ht="17.25" thickBot="1">
      <c r="A23" s="79"/>
      <c r="B23" s="80"/>
      <c r="C23" s="81"/>
      <c r="D23" s="82"/>
      <c r="E23" s="83"/>
      <c r="F23" s="58">
        <f t="shared" si="0"/>
        <v>6110.4199999999992</v>
      </c>
    </row>
    <row r="24" spans="1:10" ht="17.25" thickBot="1">
      <c r="A24" s="84"/>
      <c r="B24" s="85"/>
      <c r="C24" s="96" t="s">
        <v>30</v>
      </c>
      <c r="D24" s="87"/>
      <c r="E24" s="88">
        <f>E10+E11+E12+E13+E14+E15+E16+E17+E18+E19+E20+E21</f>
        <v>242020.59</v>
      </c>
      <c r="F24" s="89"/>
    </row>
    <row r="26" spans="1:10">
      <c r="H26" t="s">
        <v>13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170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338</v>
      </c>
      <c r="D8" s="74">
        <v>6110.42</v>
      </c>
      <c r="E8" s="52"/>
      <c r="F8" s="74">
        <f>D8</f>
        <v>6110.42</v>
      </c>
    </row>
    <row r="9" spans="1:6" ht="15.75" thickBot="1">
      <c r="A9" s="47"/>
      <c r="B9" s="53"/>
      <c r="C9" s="54" t="s">
        <v>6</v>
      </c>
      <c r="D9" s="55">
        <v>480552.01</v>
      </c>
      <c r="E9" s="56"/>
      <c r="F9" s="51">
        <f>F8+D9</f>
        <v>486662.43</v>
      </c>
    </row>
    <row r="10" spans="1:6" ht="17.25" thickBot="1">
      <c r="A10" s="7">
        <v>42983</v>
      </c>
      <c r="B10" s="26" t="s">
        <v>327</v>
      </c>
      <c r="C10" s="54" t="s">
        <v>339</v>
      </c>
      <c r="D10" s="55"/>
      <c r="E10" s="27">
        <v>4900</v>
      </c>
      <c r="F10" s="58">
        <f>F9-E10</f>
        <v>481762.43</v>
      </c>
    </row>
    <row r="11" spans="1:6" ht="17.25" thickBot="1">
      <c r="A11" s="7">
        <v>42989</v>
      </c>
      <c r="B11" s="26" t="s">
        <v>328</v>
      </c>
      <c r="C11" s="97" t="s">
        <v>223</v>
      </c>
      <c r="D11" s="55"/>
      <c r="E11" s="27">
        <v>59941.64</v>
      </c>
      <c r="F11" s="58">
        <f t="shared" ref="F11:F22" si="0">F10-E11</f>
        <v>421820.79</v>
      </c>
    </row>
    <row r="12" spans="1:6" ht="17.25" thickBot="1">
      <c r="A12" s="7">
        <v>42996</v>
      </c>
      <c r="B12" s="26" t="s">
        <v>329</v>
      </c>
      <c r="C12" s="54" t="s">
        <v>340</v>
      </c>
      <c r="D12" s="55"/>
      <c r="E12" s="27">
        <v>14700</v>
      </c>
      <c r="F12" s="58">
        <f t="shared" si="0"/>
        <v>407120.79</v>
      </c>
    </row>
    <row r="13" spans="1:6" ht="17.25" thickBot="1">
      <c r="A13" s="7">
        <v>42996</v>
      </c>
      <c r="B13" s="26" t="s">
        <v>330</v>
      </c>
      <c r="C13" s="54" t="s">
        <v>340</v>
      </c>
      <c r="D13" s="55"/>
      <c r="E13" s="27">
        <v>4900</v>
      </c>
      <c r="F13" s="58">
        <f t="shared" si="0"/>
        <v>402220.79</v>
      </c>
    </row>
    <row r="14" spans="1:6" ht="17.25" thickBot="1">
      <c r="A14" s="7">
        <v>42996</v>
      </c>
      <c r="B14" s="26" t="s">
        <v>331</v>
      </c>
      <c r="C14" s="97" t="s">
        <v>341</v>
      </c>
      <c r="D14" s="55"/>
      <c r="E14" s="27">
        <v>17700</v>
      </c>
      <c r="F14" s="58">
        <f t="shared" si="0"/>
        <v>384520.79</v>
      </c>
    </row>
    <row r="15" spans="1:6" ht="17.25" thickBot="1">
      <c r="A15" s="7">
        <v>42996</v>
      </c>
      <c r="B15" s="26" t="s">
        <v>332</v>
      </c>
      <c r="C15" s="97" t="s">
        <v>155</v>
      </c>
      <c r="D15" s="55"/>
      <c r="E15" s="27">
        <v>0</v>
      </c>
      <c r="F15" s="58">
        <f t="shared" si="0"/>
        <v>384520.79</v>
      </c>
    </row>
    <row r="16" spans="1:6" ht="17.25" thickBot="1">
      <c r="A16" s="7">
        <v>43003</v>
      </c>
      <c r="B16" s="26" t="s">
        <v>333</v>
      </c>
      <c r="C16" s="97" t="s">
        <v>342</v>
      </c>
      <c r="D16" s="55"/>
      <c r="E16" s="27">
        <v>20684.810000000001</v>
      </c>
      <c r="F16" s="58">
        <f t="shared" si="0"/>
        <v>363835.98</v>
      </c>
    </row>
    <row r="17" spans="1:6" ht="17.25" thickBot="1">
      <c r="A17" s="7">
        <v>43005</v>
      </c>
      <c r="B17" s="26" t="s">
        <v>334</v>
      </c>
      <c r="C17" s="97" t="s">
        <v>343</v>
      </c>
      <c r="D17" s="55"/>
      <c r="E17" s="27">
        <v>2450</v>
      </c>
      <c r="F17" s="58">
        <f t="shared" si="0"/>
        <v>361385.98</v>
      </c>
    </row>
    <row r="18" spans="1:6" ht="17.25" thickBot="1">
      <c r="A18" s="7">
        <v>43005</v>
      </c>
      <c r="B18" s="26" t="s">
        <v>335</v>
      </c>
      <c r="C18" s="97" t="s">
        <v>344</v>
      </c>
      <c r="D18" s="55"/>
      <c r="E18" s="27">
        <v>13815.84</v>
      </c>
      <c r="F18" s="58">
        <f t="shared" si="0"/>
        <v>347570.13999999996</v>
      </c>
    </row>
    <row r="19" spans="1:6" ht="17.25" thickBot="1">
      <c r="A19" s="7">
        <v>43005</v>
      </c>
      <c r="B19" s="26" t="s">
        <v>336</v>
      </c>
      <c r="C19" s="97" t="s">
        <v>345</v>
      </c>
      <c r="D19" s="55"/>
      <c r="E19" s="27">
        <v>1000</v>
      </c>
      <c r="F19" s="58">
        <f t="shared" si="0"/>
        <v>346570.13999999996</v>
      </c>
    </row>
    <row r="20" spans="1:6" ht="17.25" thickBot="1">
      <c r="A20" s="7">
        <v>43005</v>
      </c>
      <c r="B20" s="26" t="s">
        <v>337</v>
      </c>
      <c r="C20" s="97" t="s">
        <v>155</v>
      </c>
      <c r="D20" s="55"/>
      <c r="E20" s="27"/>
      <c r="F20" s="58">
        <f t="shared" si="0"/>
        <v>346570.13999999996</v>
      </c>
    </row>
    <row r="21" spans="1:6" ht="17.25" thickBot="1">
      <c r="A21" s="7">
        <v>43008</v>
      </c>
      <c r="B21" s="26"/>
      <c r="C21" s="81" t="s">
        <v>10</v>
      </c>
      <c r="D21" s="55"/>
      <c r="E21" s="55">
        <v>392.54</v>
      </c>
      <c r="F21" s="58">
        <f t="shared" si="0"/>
        <v>346177.6</v>
      </c>
    </row>
    <row r="22" spans="1:6" ht="17.25" thickBot="1">
      <c r="A22" s="7"/>
      <c r="B22" s="26"/>
      <c r="C22" s="81"/>
      <c r="D22" s="55"/>
      <c r="E22" s="55"/>
      <c r="F22" s="58">
        <f t="shared" si="0"/>
        <v>346177.6</v>
      </c>
    </row>
    <row r="23" spans="1:6" ht="17.25" thickBot="1">
      <c r="A23" s="84"/>
      <c r="B23" s="85"/>
      <c r="C23" s="96" t="s">
        <v>30</v>
      </c>
      <c r="D23" s="87"/>
      <c r="E23" s="88">
        <f>E10+E11+E12+E13+E14+E15+E16+E17+E18+E19+E20</f>
        <v>140092.29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195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338</v>
      </c>
      <c r="D8" s="74">
        <v>346177.6</v>
      </c>
      <c r="E8" s="52"/>
      <c r="F8" s="74">
        <f>D8</f>
        <v>346177.6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346177.6</v>
      </c>
    </row>
    <row r="10" spans="1:6" ht="17.25" thickBot="1">
      <c r="A10" s="47">
        <v>43010</v>
      </c>
      <c r="B10" s="26" t="s">
        <v>346</v>
      </c>
      <c r="C10" s="54" t="s">
        <v>358</v>
      </c>
      <c r="D10" s="55"/>
      <c r="E10" s="27">
        <v>12000</v>
      </c>
      <c r="F10" s="58">
        <f>F9-E10</f>
        <v>334177.59999999998</v>
      </c>
    </row>
    <row r="11" spans="1:6" ht="17.25" thickBot="1">
      <c r="A11" s="47">
        <v>43011</v>
      </c>
      <c r="B11" s="26" t="s">
        <v>347</v>
      </c>
      <c r="C11" s="54" t="s">
        <v>359</v>
      </c>
      <c r="D11" s="55"/>
      <c r="E11" s="27">
        <v>54353</v>
      </c>
      <c r="F11" s="58">
        <f t="shared" ref="F11:F24" si="0">F10-E11</f>
        <v>279824.59999999998</v>
      </c>
    </row>
    <row r="12" spans="1:6" ht="17.25" thickBot="1">
      <c r="A12" s="47">
        <v>43017</v>
      </c>
      <c r="B12" s="26" t="s">
        <v>348</v>
      </c>
      <c r="C12" s="54" t="s">
        <v>360</v>
      </c>
      <c r="D12" s="55"/>
      <c r="E12" s="27">
        <v>980</v>
      </c>
      <c r="F12" s="58">
        <f t="shared" si="0"/>
        <v>278844.59999999998</v>
      </c>
    </row>
    <row r="13" spans="1:6" ht="17.25" thickBot="1">
      <c r="A13" s="47">
        <v>43019</v>
      </c>
      <c r="B13" s="26" t="s">
        <v>349</v>
      </c>
      <c r="C13" s="54" t="s">
        <v>361</v>
      </c>
      <c r="D13" s="55"/>
      <c r="E13" s="27">
        <v>6400</v>
      </c>
      <c r="F13" s="58">
        <f t="shared" si="0"/>
        <v>272444.59999999998</v>
      </c>
    </row>
    <row r="14" spans="1:6" ht="17.25" thickBot="1">
      <c r="A14" s="47">
        <v>43025</v>
      </c>
      <c r="B14" s="26" t="s">
        <v>350</v>
      </c>
      <c r="C14" s="54" t="s">
        <v>362</v>
      </c>
      <c r="D14" s="55"/>
      <c r="E14" s="27">
        <v>32000</v>
      </c>
      <c r="F14" s="58">
        <f t="shared" si="0"/>
        <v>240444.59999999998</v>
      </c>
    </row>
    <row r="15" spans="1:6" ht="17.25" thickBot="1">
      <c r="A15" s="99">
        <v>43026</v>
      </c>
      <c r="B15" s="26" t="s">
        <v>351</v>
      </c>
      <c r="C15" s="54" t="s">
        <v>224</v>
      </c>
      <c r="D15" s="55"/>
      <c r="E15" s="27">
        <v>7514.5</v>
      </c>
      <c r="F15" s="58">
        <f t="shared" si="0"/>
        <v>232930.09999999998</v>
      </c>
    </row>
    <row r="16" spans="1:6" ht="17.25" thickBot="1">
      <c r="A16" s="99">
        <v>43027</v>
      </c>
      <c r="B16" s="26" t="s">
        <v>352</v>
      </c>
      <c r="C16" s="54" t="s">
        <v>365</v>
      </c>
      <c r="D16" s="55"/>
      <c r="E16" s="27">
        <v>13600</v>
      </c>
      <c r="F16" s="58">
        <f t="shared" si="0"/>
        <v>219330.09999999998</v>
      </c>
    </row>
    <row r="17" spans="1:10" ht="17.25" thickBot="1">
      <c r="A17" s="99">
        <v>43031</v>
      </c>
      <c r="B17" s="26" t="s">
        <v>353</v>
      </c>
      <c r="C17" s="54" t="s">
        <v>366</v>
      </c>
      <c r="D17" s="55"/>
      <c r="E17" s="27">
        <v>31500</v>
      </c>
      <c r="F17" s="58">
        <f t="shared" si="0"/>
        <v>187830.09999999998</v>
      </c>
    </row>
    <row r="18" spans="1:10" ht="17.25" thickBot="1">
      <c r="A18" s="99">
        <v>43032</v>
      </c>
      <c r="B18" s="26" t="s">
        <v>354</v>
      </c>
      <c r="C18" s="54" t="s">
        <v>192</v>
      </c>
      <c r="D18" s="55"/>
      <c r="E18" s="27">
        <v>15359.6</v>
      </c>
      <c r="F18" s="58">
        <f t="shared" si="0"/>
        <v>172470.49999999997</v>
      </c>
    </row>
    <row r="19" spans="1:10" ht="17.25" thickBot="1">
      <c r="A19" s="99">
        <v>43033</v>
      </c>
      <c r="B19" s="26" t="s">
        <v>355</v>
      </c>
      <c r="C19" s="97" t="s">
        <v>155</v>
      </c>
      <c r="D19" s="55"/>
      <c r="E19" s="27">
        <v>0</v>
      </c>
      <c r="F19" s="58">
        <f t="shared" si="0"/>
        <v>172470.49999999997</v>
      </c>
    </row>
    <row r="20" spans="1:10" ht="17.25" thickBot="1">
      <c r="A20" s="99">
        <v>43033</v>
      </c>
      <c r="B20" s="26" t="s">
        <v>356</v>
      </c>
      <c r="C20" s="54" t="s">
        <v>133</v>
      </c>
      <c r="D20" s="55"/>
      <c r="E20" s="27">
        <v>5915.67</v>
      </c>
      <c r="F20" s="58">
        <f t="shared" si="0"/>
        <v>166554.82999999996</v>
      </c>
    </row>
    <row r="21" spans="1:10" ht="17.25" thickBot="1">
      <c r="A21" s="99">
        <v>43033</v>
      </c>
      <c r="B21" s="26" t="s">
        <v>357</v>
      </c>
      <c r="C21" s="54" t="s">
        <v>367</v>
      </c>
      <c r="D21" s="55"/>
      <c r="E21" s="27">
        <v>3000</v>
      </c>
      <c r="F21" s="58">
        <f t="shared" si="0"/>
        <v>163554.82999999996</v>
      </c>
    </row>
    <row r="22" spans="1:10" ht="17.25" thickBot="1">
      <c r="A22" s="100">
        <v>43035</v>
      </c>
      <c r="B22" s="26" t="s">
        <v>363</v>
      </c>
      <c r="C22" s="97" t="s">
        <v>368</v>
      </c>
      <c r="D22" s="55"/>
      <c r="E22" s="27">
        <v>7276.24</v>
      </c>
      <c r="F22" s="58">
        <f t="shared" si="0"/>
        <v>156278.58999999997</v>
      </c>
    </row>
    <row r="23" spans="1:10" ht="17.25" thickBot="1">
      <c r="A23" s="100">
        <v>43039</v>
      </c>
      <c r="B23" s="26" t="s">
        <v>364</v>
      </c>
      <c r="C23" s="97" t="s">
        <v>369</v>
      </c>
      <c r="D23" s="55"/>
      <c r="E23" s="27">
        <v>23814.75</v>
      </c>
      <c r="F23" s="58">
        <f t="shared" si="0"/>
        <v>132463.83999999997</v>
      </c>
      <c r="J23" t="s">
        <v>13</v>
      </c>
    </row>
    <row r="24" spans="1:10" ht="17.25" thickBot="1">
      <c r="A24" s="100">
        <v>43039</v>
      </c>
      <c r="B24" s="26"/>
      <c r="C24" s="81" t="s">
        <v>10</v>
      </c>
      <c r="D24" s="55"/>
      <c r="E24" s="55">
        <v>264.73</v>
      </c>
      <c r="F24" s="58">
        <f t="shared" si="0"/>
        <v>132199.10999999996</v>
      </c>
    </row>
    <row r="25" spans="1:10" ht="17.25" thickBot="1">
      <c r="A25" s="100">
        <v>43039</v>
      </c>
      <c r="B25" s="26"/>
      <c r="C25" s="81" t="s">
        <v>370</v>
      </c>
      <c r="D25" s="55">
        <v>28.8</v>
      </c>
      <c r="E25" s="55"/>
      <c r="F25" s="58">
        <f>F24+D25</f>
        <v>132227.90999999995</v>
      </c>
    </row>
    <row r="26" spans="1:10" ht="17.25" thickBot="1">
      <c r="A26" s="7"/>
      <c r="B26" s="26"/>
      <c r="C26" s="81"/>
      <c r="D26" s="55"/>
      <c r="E26" s="55"/>
      <c r="F26" s="58">
        <f>F25+D26</f>
        <v>132227.90999999995</v>
      </c>
    </row>
    <row r="27" spans="1:10" ht="17.25" thickBot="1">
      <c r="A27" s="84"/>
      <c r="B27" s="85"/>
      <c r="C27" s="96" t="s">
        <v>30</v>
      </c>
      <c r="D27" s="87"/>
      <c r="E27" s="88">
        <f>E10+E11+E12+E13+E14+E15+E16+E17+E18+E19+E20+E21+E22+E23</f>
        <v>213713.76</v>
      </c>
      <c r="F27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topLeftCell="A4" workbookViewId="0">
      <selection activeCell="H15" sqref="H15"/>
    </sheetView>
  </sheetViews>
  <sheetFormatPr baseColWidth="10" defaultRowHeight="15"/>
  <cols>
    <col min="3" max="3" width="37.42578125" customWidth="1"/>
    <col min="4" max="4" width="20.5703125" customWidth="1"/>
    <col min="5" max="5" width="14.85546875" customWidth="1"/>
    <col min="6" max="6" width="16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394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372</v>
      </c>
      <c r="D8" s="74">
        <v>9822.1</v>
      </c>
      <c r="E8" s="52"/>
      <c r="F8" s="74">
        <f>D8</f>
        <v>9822.1</v>
      </c>
    </row>
    <row r="9" spans="1:6" ht="15.75" thickBot="1">
      <c r="A9" s="47">
        <v>43073</v>
      </c>
      <c r="B9" s="53"/>
      <c r="C9" s="54" t="s">
        <v>6</v>
      </c>
      <c r="D9" s="55">
        <v>529371.38</v>
      </c>
      <c r="E9" s="56"/>
      <c r="F9" s="51">
        <f>F8+D9</f>
        <v>539193.48</v>
      </c>
    </row>
    <row r="10" spans="1:6" ht="17.25" thickBot="1">
      <c r="A10" s="47">
        <v>43073</v>
      </c>
      <c r="B10" s="26" t="s">
        <v>373</v>
      </c>
      <c r="C10" s="54" t="s">
        <v>371</v>
      </c>
      <c r="D10" s="55"/>
      <c r="E10" s="27">
        <v>50947.63</v>
      </c>
      <c r="F10" s="58">
        <f>F9-E10</f>
        <v>488245.85</v>
      </c>
    </row>
    <row r="11" spans="1:6" ht="17.25" thickBot="1">
      <c r="A11" s="47">
        <v>43074</v>
      </c>
      <c r="B11" s="26" t="s">
        <v>374</v>
      </c>
      <c r="C11" s="54" t="s">
        <v>342</v>
      </c>
      <c r="D11" s="55"/>
      <c r="E11" s="27">
        <v>10533.92</v>
      </c>
      <c r="F11" s="58">
        <f t="shared" ref="F11:F24" si="0">F10-E11</f>
        <v>477711.93</v>
      </c>
    </row>
    <row r="12" spans="1:6" ht="17.25" thickBot="1">
      <c r="A12" s="47">
        <v>43075</v>
      </c>
      <c r="B12" s="26" t="s">
        <v>375</v>
      </c>
      <c r="C12" s="54" t="s">
        <v>388</v>
      </c>
      <c r="D12" s="55"/>
      <c r="E12" s="27">
        <v>17500</v>
      </c>
      <c r="F12" s="58">
        <f t="shared" si="0"/>
        <v>460211.93</v>
      </c>
    </row>
    <row r="13" spans="1:6" ht="17.25" thickBot="1">
      <c r="A13" s="47">
        <v>43075</v>
      </c>
      <c r="B13" s="26" t="s">
        <v>376</v>
      </c>
      <c r="C13" s="54" t="s">
        <v>387</v>
      </c>
      <c r="D13" s="55"/>
      <c r="E13" s="27">
        <v>26800</v>
      </c>
      <c r="F13" s="58">
        <f t="shared" si="0"/>
        <v>433411.93</v>
      </c>
    </row>
    <row r="14" spans="1:6" ht="17.25" thickBot="1">
      <c r="A14" s="47">
        <v>43075</v>
      </c>
      <c r="B14" s="26" t="s">
        <v>377</v>
      </c>
      <c r="C14" s="54" t="s">
        <v>389</v>
      </c>
      <c r="D14" s="55"/>
      <c r="E14" s="27">
        <v>15700</v>
      </c>
      <c r="F14" s="58">
        <f t="shared" si="0"/>
        <v>417711.93</v>
      </c>
    </row>
    <row r="15" spans="1:6" ht="17.25" thickBot="1">
      <c r="A15" s="47">
        <v>43075</v>
      </c>
      <c r="B15" s="26" t="s">
        <v>378</v>
      </c>
      <c r="C15" s="54" t="s">
        <v>390</v>
      </c>
      <c r="D15" s="55"/>
      <c r="E15" s="27">
        <v>13500</v>
      </c>
      <c r="F15" s="58">
        <f t="shared" si="0"/>
        <v>404211.93</v>
      </c>
    </row>
    <row r="16" spans="1:6" ht="17.25" thickBot="1">
      <c r="A16" s="47">
        <v>43075</v>
      </c>
      <c r="B16" s="26" t="s">
        <v>379</v>
      </c>
      <c r="C16" s="54" t="s">
        <v>136</v>
      </c>
      <c r="D16" s="55"/>
      <c r="E16" s="27">
        <v>18072.759999999998</v>
      </c>
      <c r="F16" s="58">
        <f>F15-E16</f>
        <v>386139.17</v>
      </c>
    </row>
    <row r="17" spans="1:6" ht="17.25" thickBot="1">
      <c r="A17" s="99">
        <v>43077</v>
      </c>
      <c r="B17" s="26" t="s">
        <v>380</v>
      </c>
      <c r="C17" s="54" t="s">
        <v>371</v>
      </c>
      <c r="D17" s="55"/>
      <c r="E17" s="27">
        <v>33746.239999999998</v>
      </c>
      <c r="F17" s="58">
        <f t="shared" si="0"/>
        <v>352392.93</v>
      </c>
    </row>
    <row r="18" spans="1:6" ht="17.25" thickBot="1">
      <c r="A18" s="99">
        <v>43077</v>
      </c>
      <c r="B18" s="26" t="s">
        <v>381</v>
      </c>
      <c r="C18" s="97" t="s">
        <v>224</v>
      </c>
      <c r="D18" s="55"/>
      <c r="E18" s="109">
        <v>4158.3999999999996</v>
      </c>
      <c r="F18" s="58">
        <f t="shared" si="0"/>
        <v>348234.52999999997</v>
      </c>
    </row>
    <row r="19" spans="1:6" ht="17.25" thickBot="1">
      <c r="A19" s="100">
        <v>43079</v>
      </c>
      <c r="B19" s="26" t="s">
        <v>382</v>
      </c>
      <c r="C19" s="97" t="s">
        <v>24</v>
      </c>
      <c r="D19" s="55"/>
      <c r="E19" s="109">
        <v>13300</v>
      </c>
      <c r="F19" s="58">
        <f t="shared" si="0"/>
        <v>334934.52999999997</v>
      </c>
    </row>
    <row r="20" spans="1:6" ht="17.25" thickBot="1">
      <c r="A20" s="100">
        <v>43079</v>
      </c>
      <c r="B20" s="26" t="s">
        <v>383</v>
      </c>
      <c r="C20" s="97" t="s">
        <v>391</v>
      </c>
      <c r="D20" s="55"/>
      <c r="E20" s="109">
        <v>0</v>
      </c>
      <c r="F20" s="58">
        <f t="shared" si="0"/>
        <v>334934.52999999997</v>
      </c>
    </row>
    <row r="21" spans="1:6" ht="17.25" thickBot="1">
      <c r="A21" s="100">
        <v>43079</v>
      </c>
      <c r="B21" s="26" t="s">
        <v>384</v>
      </c>
      <c r="C21" s="97" t="s">
        <v>320</v>
      </c>
      <c r="D21" s="55"/>
      <c r="E21" s="109">
        <v>6800</v>
      </c>
      <c r="F21" s="58">
        <f t="shared" si="0"/>
        <v>328134.52999999997</v>
      </c>
    </row>
    <row r="22" spans="1:6" ht="17.25" thickBot="1">
      <c r="A22" s="100">
        <v>43079</v>
      </c>
      <c r="B22" s="26" t="s">
        <v>385</v>
      </c>
      <c r="C22" s="97" t="s">
        <v>392</v>
      </c>
      <c r="D22" s="55"/>
      <c r="E22" s="109">
        <v>8124.7</v>
      </c>
      <c r="F22" s="58">
        <f t="shared" si="0"/>
        <v>320009.82999999996</v>
      </c>
    </row>
    <row r="23" spans="1:6" ht="17.25" thickBot="1">
      <c r="A23" s="100">
        <v>43079</v>
      </c>
      <c r="B23" s="26" t="s">
        <v>386</v>
      </c>
      <c r="C23" s="97" t="s">
        <v>393</v>
      </c>
      <c r="D23" s="55"/>
      <c r="E23" s="109">
        <v>10848</v>
      </c>
      <c r="F23" s="58">
        <f t="shared" si="0"/>
        <v>309161.82999999996</v>
      </c>
    </row>
    <row r="24" spans="1:6" ht="17.25" thickBot="1">
      <c r="A24" s="100">
        <v>43098</v>
      </c>
      <c r="B24" s="26"/>
      <c r="C24" s="81" t="s">
        <v>10</v>
      </c>
      <c r="D24" s="55"/>
      <c r="E24" s="55">
        <v>475.36</v>
      </c>
      <c r="F24" s="58">
        <f t="shared" si="0"/>
        <v>308686.46999999997</v>
      </c>
    </row>
    <row r="25" spans="1:6" ht="17.25" thickBot="1">
      <c r="A25" s="84"/>
      <c r="B25" s="85"/>
      <c r="C25" s="96" t="s">
        <v>30</v>
      </c>
      <c r="D25" s="87"/>
      <c r="E25" s="88">
        <f>E10+E11+E12+E13+E14+E15+E16+E17+E18+E19+E20+E21+E22+E23</f>
        <v>230031.65</v>
      </c>
      <c r="F25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2"/>
    </row>
    <row r="3" spans="1:8" ht="30">
      <c r="A3" s="3"/>
      <c r="C3" s="29" t="s">
        <v>7</v>
      </c>
    </row>
    <row r="4" spans="1:8">
      <c r="A4" s="3"/>
      <c r="C4" s="3" t="s">
        <v>8</v>
      </c>
    </row>
    <row r="5" spans="1:8" ht="19.5" thickBot="1">
      <c r="A5" s="3"/>
      <c r="C5" s="90" t="s">
        <v>141</v>
      </c>
    </row>
    <row r="6" spans="1:8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8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8" ht="15.75" thickBot="1">
      <c r="A8" s="72"/>
      <c r="B8" s="92"/>
      <c r="C8" s="50" t="s">
        <v>296</v>
      </c>
      <c r="D8" s="74">
        <v>88613.03</v>
      </c>
      <c r="E8" s="52"/>
      <c r="F8" s="74">
        <f>D8</f>
        <v>88613.03</v>
      </c>
    </row>
    <row r="9" spans="1:8" ht="15.75" thickBot="1">
      <c r="A9" s="47"/>
      <c r="B9" s="53"/>
      <c r="C9" s="54" t="s">
        <v>6</v>
      </c>
      <c r="D9" s="55">
        <v>432920.76</v>
      </c>
      <c r="E9" s="56"/>
      <c r="F9" s="51">
        <f>F8+D9</f>
        <v>521533.79000000004</v>
      </c>
    </row>
    <row r="10" spans="1:8" ht="17.25" thickBot="1">
      <c r="A10" s="7">
        <v>42887</v>
      </c>
      <c r="B10" s="26" t="s">
        <v>275</v>
      </c>
      <c r="C10" s="54" t="s">
        <v>287</v>
      </c>
      <c r="D10" s="55"/>
      <c r="E10" s="27">
        <v>10355.379999999999</v>
      </c>
      <c r="F10" s="58">
        <f>F9-E10</f>
        <v>511178.41000000003</v>
      </c>
    </row>
    <row r="11" spans="1:8" ht="17.25" thickBot="1">
      <c r="A11" s="7">
        <v>42887</v>
      </c>
      <c r="B11" s="26" t="s">
        <v>276</v>
      </c>
      <c r="C11" s="54" t="s">
        <v>288</v>
      </c>
      <c r="D11" s="55"/>
      <c r="E11" s="27">
        <v>25770.2</v>
      </c>
      <c r="F11" s="58">
        <f t="shared" ref="F11:F21" si="0">F10-E11</f>
        <v>485408.21</v>
      </c>
      <c r="H11" s="98"/>
    </row>
    <row r="12" spans="1:8" ht="17.25" thickBot="1">
      <c r="A12" s="7">
        <v>42887</v>
      </c>
      <c r="B12" s="26" t="s">
        <v>277</v>
      </c>
      <c r="C12" s="54" t="s">
        <v>289</v>
      </c>
      <c r="D12" s="55"/>
      <c r="E12" s="27">
        <v>33439.629999999997</v>
      </c>
      <c r="F12" s="58">
        <f t="shared" si="0"/>
        <v>451968.58</v>
      </c>
    </row>
    <row r="13" spans="1:8" ht="17.25" thickBot="1">
      <c r="A13" s="7">
        <v>42891</v>
      </c>
      <c r="B13" s="26" t="s">
        <v>278</v>
      </c>
      <c r="C13" s="97" t="s">
        <v>252</v>
      </c>
      <c r="D13" s="55"/>
      <c r="E13" s="27">
        <v>10000</v>
      </c>
      <c r="F13" s="58">
        <f t="shared" si="0"/>
        <v>441968.58</v>
      </c>
    </row>
    <row r="14" spans="1:8" ht="17.25" thickBot="1">
      <c r="A14" s="7">
        <v>42892</v>
      </c>
      <c r="B14" s="26" t="s">
        <v>279</v>
      </c>
      <c r="C14" s="97" t="s">
        <v>290</v>
      </c>
      <c r="D14" s="55"/>
      <c r="E14" s="27">
        <v>6860</v>
      </c>
      <c r="F14" s="58">
        <f t="shared" si="0"/>
        <v>435108.58</v>
      </c>
    </row>
    <row r="15" spans="1:8" ht="17.25" thickBot="1">
      <c r="A15" s="7">
        <v>42898</v>
      </c>
      <c r="B15" s="26" t="s">
        <v>280</v>
      </c>
      <c r="C15" s="97" t="s">
        <v>291</v>
      </c>
      <c r="D15" s="55"/>
      <c r="E15" s="27">
        <v>18900</v>
      </c>
      <c r="F15" s="58">
        <f t="shared" si="0"/>
        <v>416208.58</v>
      </c>
    </row>
    <row r="16" spans="1:8" ht="17.25" thickBot="1">
      <c r="A16" s="7">
        <v>42898</v>
      </c>
      <c r="B16" s="26" t="s">
        <v>281</v>
      </c>
      <c r="C16" s="97" t="s">
        <v>292</v>
      </c>
      <c r="D16" s="55"/>
      <c r="E16" s="27">
        <v>6000</v>
      </c>
      <c r="F16" s="58">
        <f t="shared" si="0"/>
        <v>410208.58</v>
      </c>
    </row>
    <row r="17" spans="1:9" ht="17.25" thickBot="1">
      <c r="A17" s="7">
        <v>42898</v>
      </c>
      <c r="B17" s="26" t="s">
        <v>282</v>
      </c>
      <c r="C17" s="97" t="s">
        <v>293</v>
      </c>
      <c r="D17" s="55"/>
      <c r="E17" s="27">
        <v>6000</v>
      </c>
      <c r="F17" s="58">
        <f t="shared" si="0"/>
        <v>404208.58</v>
      </c>
    </row>
    <row r="18" spans="1:9" ht="17.25" thickBot="1">
      <c r="A18" s="7">
        <v>42900</v>
      </c>
      <c r="B18" s="26" t="s">
        <v>283</v>
      </c>
      <c r="C18" s="97" t="s">
        <v>288</v>
      </c>
      <c r="D18" s="55"/>
      <c r="E18" s="27">
        <v>4472.7</v>
      </c>
      <c r="F18" s="58">
        <f t="shared" si="0"/>
        <v>399735.88</v>
      </c>
    </row>
    <row r="19" spans="1:9" ht="17.25" thickBot="1">
      <c r="A19" s="7">
        <v>42905</v>
      </c>
      <c r="B19" s="26" t="s">
        <v>284</v>
      </c>
      <c r="C19" s="97" t="s">
        <v>192</v>
      </c>
      <c r="D19" s="55"/>
      <c r="E19" s="27">
        <v>17851.45</v>
      </c>
      <c r="F19" s="58">
        <f t="shared" si="0"/>
        <v>381884.43</v>
      </c>
    </row>
    <row r="20" spans="1:9" ht="17.25" thickBot="1">
      <c r="A20" s="7">
        <v>42908</v>
      </c>
      <c r="B20" s="26" t="s">
        <v>285</v>
      </c>
      <c r="C20" s="97" t="s">
        <v>294</v>
      </c>
      <c r="D20" s="55"/>
      <c r="E20" s="27">
        <v>12000</v>
      </c>
      <c r="F20" s="58">
        <f t="shared" si="0"/>
        <v>369884.43</v>
      </c>
    </row>
    <row r="21" spans="1:9" ht="17.25" thickBot="1">
      <c r="A21" s="7">
        <v>42914</v>
      </c>
      <c r="B21" s="26" t="s">
        <v>286</v>
      </c>
      <c r="C21" s="81" t="s">
        <v>295</v>
      </c>
      <c r="D21" s="55"/>
      <c r="E21" s="27">
        <v>6200</v>
      </c>
      <c r="F21" s="58">
        <f t="shared" si="0"/>
        <v>363684.43</v>
      </c>
    </row>
    <row r="22" spans="1:9" ht="17.25" thickBot="1">
      <c r="A22" s="7"/>
      <c r="B22" s="26"/>
      <c r="C22" s="81" t="s">
        <v>10</v>
      </c>
      <c r="D22" s="55"/>
      <c r="E22" s="27">
        <v>393.48</v>
      </c>
      <c r="F22" s="58">
        <f t="shared" ref="F22" si="1">F21-E22</f>
        <v>363290.95</v>
      </c>
    </row>
    <row r="23" spans="1:9" ht="17.25" thickBot="1">
      <c r="A23" s="7"/>
      <c r="B23" s="26"/>
      <c r="C23" s="94"/>
      <c r="D23" s="55"/>
      <c r="E23" s="27"/>
      <c r="F23" s="95"/>
    </row>
    <row r="24" spans="1:9" ht="17.25" thickBot="1">
      <c r="A24" s="79"/>
      <c r="B24" s="80"/>
      <c r="C24" s="81"/>
      <c r="D24" s="82"/>
      <c r="E24" s="83"/>
      <c r="F24" s="74"/>
      <c r="I24" t="s">
        <v>297</v>
      </c>
    </row>
    <row r="25" spans="1:9" ht="17.25" thickBot="1">
      <c r="A25" s="84"/>
      <c r="B25" s="85"/>
      <c r="C25" s="96" t="s">
        <v>30</v>
      </c>
      <c r="D25" s="87"/>
      <c r="E25" s="88">
        <f>E10+E11+E12+E13+E14+E15+E16+E17+E18+E19+E20+E21</f>
        <v>157849.35999999999</v>
      </c>
      <c r="F25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DICIEMBRE-17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2018-01-03T14:58:40Z</cp:lastPrinted>
  <dcterms:created xsi:type="dcterms:W3CDTF">2013-12-30T14:55:10Z</dcterms:created>
  <dcterms:modified xsi:type="dcterms:W3CDTF">2018-01-03T15:03:13Z</dcterms:modified>
</cp:coreProperties>
</file>